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A an GS\Homepage\Juni 2019\"/>
    </mc:Choice>
  </mc:AlternateContent>
  <bookViews>
    <workbookView xWindow="-525" yWindow="855" windowWidth="24780" windowHeight="12405"/>
  </bookViews>
  <sheets>
    <sheet name="Gesamtbedarf" sheetId="3" r:id="rId1"/>
    <sheet name="Wohnen" sheetId="1" r:id="rId2"/>
    <sheet name="Gewerbe - Industrie" sheetId="2" r:id="rId3"/>
    <sheet name="Anleitung" sheetId="4" r:id="rId4"/>
    <sheet name="Tabelle1" sheetId="5" r:id="rId5"/>
  </sheets>
  <calcPr calcId="152511"/>
</workbook>
</file>

<file path=xl/calcChain.xml><?xml version="1.0" encoding="utf-8"?>
<calcChain xmlns="http://schemas.openxmlformats.org/spreadsheetml/2006/main">
  <c r="F63" i="2" l="1"/>
  <c r="F62" i="2"/>
  <c r="H62" i="2" s="1"/>
  <c r="D32" i="1"/>
  <c r="D31" i="1"/>
  <c r="E20" i="1"/>
  <c r="G20" i="1" s="1"/>
  <c r="E21" i="1"/>
  <c r="G21" i="1" s="1"/>
  <c r="F52" i="2"/>
  <c r="H52" i="2" s="1"/>
  <c r="D14" i="3"/>
  <c r="A38" i="2"/>
  <c r="A37" i="2"/>
  <c r="F103" i="2"/>
  <c r="F102" i="2"/>
  <c r="A63" i="2"/>
  <c r="A53" i="2"/>
  <c r="A112" i="2"/>
  <c r="H112" i="2" s="1"/>
  <c r="H130" i="2" s="1"/>
  <c r="A117" i="2"/>
  <c r="H117" i="2" s="1"/>
  <c r="H131" i="2" s="1"/>
  <c r="H127" i="2"/>
  <c r="H128" i="2"/>
  <c r="E131" i="2"/>
  <c r="E130" i="2"/>
  <c r="E129" i="2"/>
  <c r="E128" i="2"/>
  <c r="E127" i="2"/>
  <c r="E126" i="2"/>
  <c r="E125" i="2"/>
  <c r="F53" i="2"/>
  <c r="H103" i="2"/>
  <c r="H102" i="2"/>
  <c r="F93" i="2"/>
  <c r="F92" i="2"/>
  <c r="H92" i="2" s="1"/>
  <c r="F88" i="2"/>
  <c r="F87" i="2"/>
  <c r="H87" i="2" s="1"/>
  <c r="F73" i="2"/>
  <c r="H73" i="2" s="1"/>
  <c r="F72" i="2"/>
  <c r="H72" i="2" s="1"/>
  <c r="H93" i="2"/>
  <c r="H88" i="2"/>
  <c r="F78" i="2"/>
  <c r="H78" i="2" s="1"/>
  <c r="F77" i="2"/>
  <c r="H77" i="2" s="1"/>
  <c r="A160" i="2"/>
  <c r="A49" i="1"/>
  <c r="G31" i="1"/>
  <c r="H53" i="2" l="1"/>
  <c r="H55" i="2" s="1"/>
  <c r="H57" i="2" s="1"/>
  <c r="H125" i="2" s="1"/>
  <c r="H63" i="2"/>
  <c r="H65" i="2" s="1"/>
  <c r="H67" i="2" s="1"/>
  <c r="H126" i="2" s="1"/>
  <c r="H80" i="2"/>
  <c r="H105" i="2"/>
  <c r="H107" i="2" s="1"/>
  <c r="H129" i="2" s="1"/>
  <c r="H95" i="2"/>
  <c r="H90" i="2"/>
  <c r="H75" i="2"/>
  <c r="G23" i="1"/>
  <c r="G25" i="1" s="1"/>
  <c r="H133" i="2" l="1"/>
  <c r="D20" i="3" s="1"/>
  <c r="D26" i="3" s="1"/>
  <c r="G32" i="1"/>
  <c r="G34" i="1" s="1"/>
  <c r="G36" i="1" s="1"/>
</calcChain>
</file>

<file path=xl/sharedStrings.xml><?xml version="1.0" encoding="utf-8"?>
<sst xmlns="http://schemas.openxmlformats.org/spreadsheetml/2006/main" count="332" uniqueCount="209">
  <si>
    <t>Grundlagen:</t>
  </si>
  <si>
    <t>Total</t>
  </si>
  <si>
    <t>Nutzflächen</t>
  </si>
  <si>
    <t>approx.</t>
  </si>
  <si>
    <t>Wohnungen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</si>
  <si>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BGF</t>
    </r>
  </si>
  <si>
    <t>Berechnung</t>
  </si>
  <si>
    <t xml:space="preserve"> a) nach Anzahl Wohnungen:</t>
  </si>
  <si>
    <t>für Bewohner</t>
  </si>
  <si>
    <t>PP</t>
  </si>
  <si>
    <t>Wg. =</t>
  </si>
  <si>
    <t>PP für Bewohner</t>
  </si>
  <si>
    <t>PP für Besucher</t>
  </si>
  <si>
    <t>pro Wohnung:</t>
  </si>
  <si>
    <t xml:space="preserve">Bedarf nach Anzahl Wohnungen </t>
  </si>
  <si>
    <t>Total Bedarf, gerundet</t>
  </si>
  <si>
    <t xml:space="preserve"> b) nach Bruttogeschossfläche:</t>
  </si>
  <si>
    <r>
      <t>PP pro 80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BGF</t>
    </r>
  </si>
  <si>
    <t>für Bewohner:</t>
  </si>
  <si>
    <t>für Besucher:</t>
  </si>
  <si>
    <t>Bedarf nach Bruttogeschossfläche</t>
  </si>
  <si>
    <t>Massgebend:</t>
  </si>
  <si>
    <t>"Wo zwei Kriterien aufgeführt sind, ist das im Einzelfall strengere anzuwenden."</t>
  </si>
  <si>
    <t>(Art. 2 Parkplatzreglement)</t>
  </si>
  <si>
    <t>Anzahl Wohnungen</t>
  </si>
  <si>
    <t xml:space="preserve"> - Baugesuchspläne vom </t>
  </si>
  <si>
    <t>(Datum)</t>
  </si>
  <si>
    <t>Total gemäss Berechnungen (Architekt)</t>
  </si>
  <si>
    <t>Wohnnutzungen</t>
  </si>
  <si>
    <r>
      <rPr>
        <b/>
        <sz val="11"/>
        <color theme="1"/>
        <rFont val="Calibri"/>
        <family val="2"/>
        <scheme val="minor"/>
      </rPr>
      <t>Parkplätze</t>
    </r>
    <r>
      <rPr>
        <sz val="11"/>
        <color theme="1"/>
        <rFont val="Calibri"/>
        <family val="2"/>
        <scheme val="minor"/>
      </rPr>
      <t xml:space="preserve"> sind erforderlich für die Wohnnutzungen.</t>
    </r>
  </si>
  <si>
    <t>Gewerbe / Industrie</t>
  </si>
  <si>
    <t>Sitzplätze in Gaststätten</t>
  </si>
  <si>
    <t>Betten in Hotels</t>
  </si>
  <si>
    <t>ODER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</si>
  <si>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übrige Dienstleistungsbetriebe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</si>
  <si>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übrige Verkaufsgeschäfte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</si>
  <si>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Gewerbe- / Industriebetriebe</t>
    </r>
  </si>
  <si>
    <t>für Personal</t>
  </si>
  <si>
    <r>
      <t>PP pro 100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Verkaufsfläche</t>
    </r>
  </si>
  <si>
    <t xml:space="preserve"> a) kundenintensive Dienstleistungsbetriebe</t>
  </si>
  <si>
    <t xml:space="preserve"> b) übrige Dienstleistungsbetriebe</t>
  </si>
  <si>
    <r>
      <t xml:space="preserve"> 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strengeres Kriterium massgebend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</si>
  <si>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ODER</t>
    </r>
  </si>
  <si>
    <t>PP für Personal</t>
  </si>
  <si>
    <t>Bedarf für kundenintensive Dienstleistungsbetriebe</t>
  </si>
  <si>
    <t>Arb.plätze =</t>
  </si>
  <si>
    <r>
      <t>à 30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</si>
  <si>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t xml:space="preserve"> c) kundenintensive Verkaufsgeschäfte</t>
  </si>
  <si>
    <t>auszufüllende Felder</t>
  </si>
  <si>
    <t>PP pro Sitzplatz</t>
  </si>
  <si>
    <t>PP pro Bett</t>
  </si>
  <si>
    <r>
      <t>PP pro 100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Verkaufsfläche für Personal</t>
    </r>
  </si>
  <si>
    <r>
      <t>PP pro 100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Verkaufsfläche für Besucher</t>
    </r>
  </si>
  <si>
    <t>* 2 PP</t>
  </si>
  <si>
    <t>* 8 PP</t>
  </si>
  <si>
    <t>* 3 PP</t>
  </si>
  <si>
    <t xml:space="preserve"> d) übrige Verkaufsgeschäfte</t>
  </si>
  <si>
    <t xml:space="preserve"> e) Gewerbe- und Industriebetriebe</t>
  </si>
  <si>
    <t>pro Arbeitspl.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</si>
  <si>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</si>
  <si>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t>pro effektiven Arb.plätzen</t>
  </si>
  <si>
    <t>Bedarf für Gewerbe- und Industriebetriebe</t>
  </si>
  <si>
    <t>a)</t>
  </si>
  <si>
    <t>b)</t>
  </si>
  <si>
    <t>c)</t>
  </si>
  <si>
    <t>d)</t>
  </si>
  <si>
    <t>e)</t>
  </si>
  <si>
    <t>kundenintensive Verkaufsgeschäfte</t>
  </si>
  <si>
    <t>kundenintensive Dienstleistungsbetriebe</t>
  </si>
  <si>
    <t>übrige Dienstleistungsbetriebe</t>
  </si>
  <si>
    <t>übrige Verkaufsgeschäfte</t>
  </si>
  <si>
    <t>Gewerbe-/Industriebetriebe</t>
  </si>
  <si>
    <t>Gaststätten</t>
  </si>
  <si>
    <t>Hotels</t>
  </si>
  <si>
    <t>f)</t>
  </si>
  <si>
    <t>g)</t>
  </si>
  <si>
    <t xml:space="preserve"> f) Gaststätten</t>
  </si>
  <si>
    <t>Sitzplätze à</t>
  </si>
  <si>
    <t>PP =</t>
  </si>
  <si>
    <t xml:space="preserve"> g) Hotels</t>
  </si>
  <si>
    <t>Betten</t>
  </si>
  <si>
    <t>Betten à</t>
  </si>
  <si>
    <t xml:space="preserve">PP = </t>
  </si>
  <si>
    <t>Zone gemäss Zonenplan:</t>
  </si>
  <si>
    <t>Flächenanteile gemäss Nutzungskategorie / weitere Berechnungskriterien:</t>
  </si>
  <si>
    <t>Bauzone</t>
  </si>
  <si>
    <t>%</t>
  </si>
  <si>
    <t xml:space="preserve">Total Bedarf Gewerbe / Industrie </t>
  </si>
  <si>
    <t>Effektiver Bedarf</t>
  </si>
  <si>
    <r>
      <t xml:space="preserve">Eff. Bedarf in %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</si>
  <si>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 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gemäss Art. 3 Parkplatzreglement</t>
    </r>
  </si>
  <si>
    <t>Nutzflächen: Total gemäss Berechnungen (Architekt)</t>
  </si>
  <si>
    <r>
      <t xml:space="preserve">(1 Arbeitsplatz </t>
    </r>
    <r>
      <rPr>
        <sz val="11"/>
        <color theme="1"/>
        <rFont val="Arial Unicode MS"/>
        <family val="2"/>
      </rPr>
      <t>≙</t>
    </r>
    <r>
      <rPr>
        <sz val="9.9"/>
        <color theme="1"/>
        <rFont val="Calibri"/>
        <family val="2"/>
      </rPr>
      <t xml:space="preserve"> 20 - 30 m</t>
    </r>
    <r>
      <rPr>
        <vertAlign val="superscript"/>
        <sz val="9.9"/>
        <color theme="1"/>
        <rFont val="Calibri"/>
        <family val="2"/>
      </rPr>
      <t>2</t>
    </r>
    <r>
      <rPr>
        <sz val="9.9"/>
        <color theme="1"/>
        <rFont val="Calibri"/>
        <family val="2"/>
      </rPr>
      <t xml:space="preserve"> BGF)</t>
    </r>
  </si>
  <si>
    <r>
      <t xml:space="preserve">(1 Arbeitsplatz </t>
    </r>
    <r>
      <rPr>
        <sz val="11"/>
        <color theme="1"/>
        <rFont val="Arial Unicode MS"/>
        <family val="2"/>
      </rPr>
      <t>≙</t>
    </r>
    <r>
      <rPr>
        <sz val="9.9"/>
        <color theme="1"/>
        <rFont val="Calibri"/>
        <family val="2"/>
      </rPr>
      <t xml:space="preserve"> 30 m</t>
    </r>
    <r>
      <rPr>
        <vertAlign val="superscript"/>
        <sz val="9.9"/>
        <color theme="1"/>
        <rFont val="Calibri"/>
        <family val="2"/>
      </rPr>
      <t>2</t>
    </r>
    <r>
      <rPr>
        <sz val="9.9"/>
        <color theme="1"/>
        <rFont val="Calibri"/>
        <family val="2"/>
      </rPr>
      <t xml:space="preserve"> Verkaufsfläche)</t>
    </r>
  </si>
  <si>
    <t>(effektive Anzahl Arbeitsplätze)</t>
  </si>
  <si>
    <t>a) kundenintensive Dienstleistungsbetriebe:</t>
  </si>
  <si>
    <t>b) übrige Dienstleistungsbetriebe:</t>
  </si>
  <si>
    <t>e) Gewerbe- / Industriebetriebe</t>
  </si>
  <si>
    <t>f) Gaststätten:</t>
  </si>
  <si>
    <t>Sitzplätze</t>
  </si>
  <si>
    <t>effektive Arbeitsplätze</t>
  </si>
  <si>
    <r>
      <t>PP</t>
    </r>
    <r>
      <rPr>
        <vertAlign val="superscript"/>
        <sz val="11"/>
        <color theme="1"/>
        <rFont val="Calibri"/>
        <family val="2"/>
        <scheme val="minor"/>
      </rPr>
      <t>1</t>
    </r>
  </si>
  <si>
    <t>weitere, für Berechnung des Bedarfs relevante Kennzahlen des Projektes:</t>
  </si>
  <si>
    <t>Total Bedarf für übrige Verkaufsgeschäfte, strengeres Kriterium, gerundet:</t>
  </si>
  <si>
    <t>Total Bedarf für kundenintensive Dienstleistungsbetriebe, gerundet</t>
  </si>
  <si>
    <t>Total Bedarf für übrige Dienstleistungsbetriebe, gerundet</t>
  </si>
  <si>
    <t>Total Bedarf für Gewerbe- und Industriebetriebe, gerundet</t>
  </si>
  <si>
    <t>A.</t>
  </si>
  <si>
    <t>B.</t>
  </si>
  <si>
    <t>gewerbliche / industrielle Nutzungen, Gastro/Hotellerie</t>
  </si>
  <si>
    <t>Total Bedarf für Wohnnutzungen, gerundet</t>
  </si>
  <si>
    <t>Parkplätze</t>
  </si>
  <si>
    <t xml:space="preserve">gemäss Detailberechnung </t>
  </si>
  <si>
    <t>(siehe Blatt "Wohnen")</t>
  </si>
  <si>
    <t>gemäss Detailberechnung</t>
  </si>
  <si>
    <t>(siehe Blatt "Gewerbe - Industrie")</t>
  </si>
  <si>
    <t>Gesamtbedarf für Bauvorhaben</t>
  </si>
  <si>
    <t>höheres Ergebnis</t>
  </si>
  <si>
    <t>einsetzen in Feld A44</t>
  </si>
  <si>
    <t>Objekt:</t>
  </si>
  <si>
    <t>Projektverfasser:</t>
  </si>
  <si>
    <t>Bauherr:</t>
  </si>
  <si>
    <t>(Ort / Datum)</t>
  </si>
  <si>
    <t>Berechnung Parkplatzbedarf</t>
  </si>
  <si>
    <t>BG-Nr.:</t>
  </si>
  <si>
    <t xml:space="preserve">Zusammenzug und </t>
  </si>
  <si>
    <t>Berechnung effektiver Bedarf:</t>
  </si>
  <si>
    <t>gemäss Reglement über die Abstellplätze für Fahrzeuge der Gemeinde Weinfelden (vom 21. Juni 1984)</t>
  </si>
  <si>
    <r>
      <t xml:space="preserve"> 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abhängig von Betriebsgrösse gemäss Parkplatzreglement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</si>
  <si>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kundenintensive Dienstleistungsbetriebe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</si>
  <si>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kundenintensive Verkaufsgeschäfte</t>
    </r>
  </si>
  <si>
    <t>Bemerkungen des Projektverfassers:</t>
  </si>
  <si>
    <t>Hinweis:</t>
  </si>
  <si>
    <t>Falls nur eine Berechnung für Wohnen oder nur eine solche für Industrie / Gewerbe notwendig</t>
  </si>
  <si>
    <r>
      <t xml:space="preserve">Arbeitsplätze, folglich </t>
    </r>
    <r>
      <rPr>
        <sz val="11"/>
        <color theme="1"/>
        <rFont val="Arial Unicode MS"/>
        <family val="2"/>
      </rPr>
      <t>≙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1 Arb.platz</t>
    </r>
  </si>
  <si>
    <t>PP pro Arbeitsplatz für Personal</t>
  </si>
  <si>
    <t>PP pro Arbeitsplatz für Besucher</t>
  </si>
  <si>
    <t>für Besucher</t>
  </si>
  <si>
    <t>Total Bedarf für kundenintensive Verkaufsgeschäfte, strengeres Kriterium, gerundet:</t>
  </si>
  <si>
    <t xml:space="preserve">PP pro Arbeitsplatz für Besucher </t>
  </si>
  <si>
    <t xml:space="preserve">auszufüllende Felder / </t>
  </si>
  <si>
    <t>Auswahl hinterlegt - Feld anklicken!</t>
  </si>
  <si>
    <t>(Auswahlfeld I13 beachten)</t>
  </si>
  <si>
    <t>(Auswahlfeld I14 beachten)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</si>
  <si>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/ 80 *</t>
    </r>
  </si>
  <si>
    <r>
      <t>à 25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</si>
  <si>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t>ist: dieses Deckblatt bitte trotzdem unterzeichnet mit dem Baugesuch einreichen.</t>
  </si>
  <si>
    <t>Anleitung für das Ausfüllen</t>
  </si>
  <si>
    <t>Tabellenblatt "Gesamtbedarf":</t>
  </si>
  <si>
    <t>Tabellenblatt "Wohnen":</t>
  </si>
  <si>
    <t>Weitere Einträge sind für Wohnnutzungen nicht erforderlich. Das Ergebnis wird automatisch</t>
  </si>
  <si>
    <t>als Total in das Tabellenblatt "Gesamtbedarf" übertragen.</t>
  </si>
  <si>
    <t>Tabellenblatt "Gewerbe - Industrie":</t>
  </si>
  <si>
    <t>(Post, Bank, Reisebüro, Verwaltung, Arztpraxis, Coiffeursalon usw.)</t>
  </si>
  <si>
    <t>(Anwaltspraxis, Architektur-, Ingenieurbüro, Verwaltung usw.)</t>
  </si>
  <si>
    <t>(Lebensmittelgeschäft, Warenhaus, Kiosk, Apotheke usw.)</t>
  </si>
  <si>
    <t>(Papeterie, Schmuck-, Kunstverkauf, Buchhandlung, Haushalt usw.)</t>
  </si>
  <si>
    <t>Damit können die meisten Berechnungen automatisch erfolgen.</t>
  </si>
  <si>
    <t>Dieses Formular deckt sämtliche im Parkplatzreglement festgelegten Nutzungen ab.</t>
  </si>
  <si>
    <t>Umfasst ein Baugesuch z.B. lediglich eine Wohnnutzung, ist der Teil "Gewerbe - Industrie"</t>
  </si>
  <si>
    <t>selbstverständlich nicht auszufüllen.</t>
  </si>
  <si>
    <t>Besondere Fälle (z.B. Einkaufszentren) sind auf Basis der einschlägigen Normen zu berechnen.</t>
  </si>
  <si>
    <t>Für Fragen steht Ihnen das Bauamt gerne zur Verfügung (bauamt@weinfelden.ch oder</t>
  </si>
  <si>
    <t>071-626 83 80).</t>
  </si>
  <si>
    <t>1.</t>
  </si>
  <si>
    <t>Lediglich Felder im Formularkopf ausfüllen, evt. Bemerkungen eintragen, ausdrucken</t>
  </si>
  <si>
    <t>und unterzeichnet einreichen. Sämtliche Berechnungen erfolgen automatisch.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</si>
  <si>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</si>
  <si>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</si>
  <si>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</si>
  <si>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</si>
  <si>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</si>
  <si>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</si>
  <si>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</si>
  <si>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</si>
  <si>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</si>
  <si>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</si>
  <si>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</si>
  <si>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Bitte Datum der massgebenden Baugesuchspläne einsetzen.</t>
  </si>
  <si>
    <t xml:space="preserve">Einzusetzen ist die Wohnungsanzahl (Feld F7) und die BGF (Feld F10). </t>
  </si>
  <si>
    <t>Die erforderlichen Berechnungen erfolgen automatisch.</t>
  </si>
  <si>
    <t>Massgebend ist das strengere Kriterium. Deshalb bitte das höhere Ergebnis der Felder</t>
  </si>
  <si>
    <t>G25 und G36 ins Feld A44 eintragen.</t>
  </si>
  <si>
    <t>Die projektierte BGF ins Feld H7, die Bauzone ins Feld H9 eintragen.</t>
  </si>
  <si>
    <t>Die Anzahl an Arbeitsplätzen (oder Sitzplätze/Betten bei Gastrobetrieben) in die Felder</t>
  </si>
  <si>
    <t>Bei Dienstleistungsbetrieben ist abhängig von der Betriebsgrösse ein Umrechungsfaktor</t>
  </si>
  <si>
    <t>in den Feldern I13/I14 (Dropdown-Felder) auszuwählen: Anklicken, Auswahl erscheint.</t>
  </si>
  <si>
    <t>Kriterium) einzutragen.</t>
  </si>
  <si>
    <t xml:space="preserve">gemäss Zone massgebenden Mittelwerte zu definieren. </t>
  </si>
  <si>
    <t>Danach erfolgen die letzten Berechnungen ebenso automatisch wie der Übertrag auf das</t>
  </si>
  <si>
    <t>Deckblatt.</t>
  </si>
  <si>
    <t>automatischer Übertrag auf Tabellenblatt "Gesamtbedarf"</t>
  </si>
  <si>
    <t>auf Tabellenblatt</t>
  </si>
  <si>
    <t>"Gesamtbedarf"</t>
  </si>
  <si>
    <t xml:space="preserve">automatischer Übertrag </t>
  </si>
  <si>
    <t>Bedarf für übrige Dienstleistungsbetriebe</t>
  </si>
  <si>
    <t>Bedarf für kundenintensive Verkaufsgeschäfte</t>
  </si>
  <si>
    <t>Bedarf für übrige Verkaufsgeschäfte</t>
  </si>
  <si>
    <t>(Unterschrift Projektverfasser)</t>
  </si>
  <si>
    <t>Kontrolle:</t>
  </si>
  <si>
    <t>Visum:</t>
  </si>
  <si>
    <t>c) kundenintensive Verkaufsgeschäfte</t>
  </si>
  <si>
    <t>g) Hotels:</t>
  </si>
  <si>
    <t>d) übrige Verkaufsgeschäfte</t>
  </si>
  <si>
    <t>E13 bis E19 eintragen (sofern vorhanden).</t>
  </si>
  <si>
    <t>Jeweilige Flächenanteile nach Nutzungen eintragen (ab Feld A23)</t>
  </si>
  <si>
    <t>In den Feldern H82 und H97 sind wiederum die jeweils höheren Ergebnisse (strengeres</t>
  </si>
  <si>
    <t>Sodann sind in den Feldern F125 bis F129 (wiederum Dropdown-Felder, bitte anklicken) die</t>
  </si>
  <si>
    <t>Weinfelden, Juni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</si>
</sst>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sz val="9.9"/>
      <color theme="1"/>
      <name val="Calibri"/>
      <family val="2"/>
    </font>
    <font>
      <vertAlign val="superscript"/>
      <sz val="9.9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14" fontId="0" fillId="0" borderId="0" xfId="0" applyNumberFormat="1"/>
    <xf numFmtId="3" fontId="0" fillId="0" borderId="0" xfId="0" applyNumberFormat="1"/>
    <xf numFmtId="2" fontId="0" fillId="0" borderId="0" xfId="0" applyNumberFormat="1"/>
    <xf numFmtId="0" fontId="1" fillId="0" borderId="3" xfId="0" applyFont="1" applyBorder="1"/>
    <xf numFmtId="14" fontId="0" fillId="0" borderId="0" xfId="0" applyNumberFormat="1" applyAlignment="1">
      <alignment horizontal="left"/>
    </xf>
    <xf numFmtId="14" fontId="0" fillId="0" borderId="0" xfId="0" applyNumberFormat="1" applyAlignment="1"/>
    <xf numFmtId="0" fontId="0" fillId="0" borderId="0" xfId="0" applyBorder="1"/>
    <xf numFmtId="1" fontId="0" fillId="0" borderId="0" xfId="0" applyNumberFormat="1" applyBorder="1"/>
    <xf numFmtId="1" fontId="1" fillId="0" borderId="2" xfId="0" applyNumberFormat="1" applyFont="1" applyBorder="1"/>
    <xf numFmtId="2" fontId="0" fillId="3" borderId="0" xfId="0" applyNumberFormat="1" applyFill="1"/>
    <xf numFmtId="0" fontId="0" fillId="3" borderId="0" xfId="0" applyFill="1"/>
    <xf numFmtId="0" fontId="1" fillId="3" borderId="2" xfId="0" applyFont="1" applyFill="1" applyBorder="1"/>
    <xf numFmtId="0" fontId="1" fillId="3" borderId="0" xfId="0" applyFont="1" applyFill="1" applyBorder="1"/>
    <xf numFmtId="0" fontId="1" fillId="0" borderId="0" xfId="0" applyFont="1" applyBorder="1"/>
    <xf numFmtId="0" fontId="0" fillId="3" borderId="1" xfId="0" applyFill="1" applyBorder="1"/>
    <xf numFmtId="0" fontId="1" fillId="3" borderId="0" xfId="0" applyFont="1" applyFill="1"/>
    <xf numFmtId="3" fontId="1" fillId="3" borderId="0" xfId="0" applyNumberFormat="1" applyFont="1" applyFill="1" applyBorder="1"/>
    <xf numFmtId="14" fontId="1" fillId="0" borderId="0" xfId="0" applyNumberFormat="1" applyFont="1"/>
    <xf numFmtId="2" fontId="1" fillId="0" borderId="3" xfId="0" applyNumberFormat="1" applyFont="1" applyBorder="1"/>
    <xf numFmtId="1" fontId="0" fillId="3" borderId="0" xfId="0" applyNumberFormat="1" applyFill="1"/>
    <xf numFmtId="0" fontId="0" fillId="0" borderId="5" xfId="0" applyBorder="1"/>
    <xf numFmtId="0" fontId="1" fillId="2" borderId="4" xfId="0" applyFont="1" applyFill="1" applyBorder="1"/>
    <xf numFmtId="0" fontId="0" fillId="2" borderId="3" xfId="0" applyFill="1" applyBorder="1"/>
    <xf numFmtId="0" fontId="0" fillId="0" borderId="0" xfId="0" applyFont="1"/>
    <xf numFmtId="3" fontId="1" fillId="0" borderId="0" xfId="0" applyNumberFormat="1" applyFont="1" applyBorder="1"/>
    <xf numFmtId="2" fontId="0" fillId="0" borderId="0" xfId="0" applyNumberFormat="1" applyBorder="1"/>
    <xf numFmtId="1" fontId="1" fillId="0" borderId="0" xfId="0" applyNumberFormat="1" applyFont="1" applyBorder="1"/>
    <xf numFmtId="3" fontId="0" fillId="3" borderId="0" xfId="0" applyNumberFormat="1" applyFill="1"/>
    <xf numFmtId="1" fontId="1" fillId="0" borderId="6" xfId="0" applyNumberFormat="1" applyFont="1" applyBorder="1"/>
    <xf numFmtId="0" fontId="0" fillId="0" borderId="0" xfId="0" applyFont="1" applyFill="1" applyBorder="1"/>
    <xf numFmtId="1" fontId="1" fillId="0" borderId="7" xfId="0" applyNumberFormat="1" applyFont="1" applyBorder="1"/>
    <xf numFmtId="0" fontId="1" fillId="0" borderId="2" xfId="0" applyFont="1" applyBorder="1"/>
    <xf numFmtId="0" fontId="1" fillId="0" borderId="4" xfId="0" applyFont="1" applyBorder="1"/>
    <xf numFmtId="0" fontId="0" fillId="0" borderId="3" xfId="0" applyBorder="1"/>
    <xf numFmtId="14" fontId="0" fillId="3" borderId="0" xfId="0" applyNumberFormat="1" applyFill="1" applyAlignment="1">
      <alignment horizontal="right"/>
    </xf>
    <xf numFmtId="0" fontId="0" fillId="3" borderId="0" xfId="0" applyFill="1" applyBorder="1"/>
    <xf numFmtId="0" fontId="8" fillId="2" borderId="0" xfId="0" applyFont="1" applyFill="1"/>
    <xf numFmtId="0" fontId="8" fillId="3" borderId="0" xfId="0" applyFont="1" applyFill="1"/>
    <xf numFmtId="0" fontId="9" fillId="2" borderId="0" xfId="0" applyFont="1" applyFill="1"/>
    <xf numFmtId="14" fontId="9" fillId="2" borderId="0" xfId="0" applyNumberFormat="1" applyFont="1" applyFill="1" applyAlignment="1">
      <alignment horizontal="right"/>
    </xf>
    <xf numFmtId="14" fontId="8" fillId="2" borderId="0" xfId="0" applyNumberFormat="1" applyFont="1" applyFill="1" applyAlignment="1">
      <alignment horizontal="right"/>
    </xf>
    <xf numFmtId="0" fontId="10" fillId="0" borderId="0" xfId="0" applyFont="1"/>
    <xf numFmtId="0" fontId="0" fillId="0" borderId="0" xfId="0" applyFont="1" applyBorder="1"/>
    <xf numFmtId="0" fontId="11" fillId="0" borderId="0" xfId="0" applyFont="1" applyBorder="1"/>
    <xf numFmtId="1" fontId="13" fillId="0" borderId="0" xfId="0" applyNumberFormat="1" applyFont="1" applyAlignment="1">
      <alignment vertical="top" wrapText="1"/>
    </xf>
    <xf numFmtId="0" fontId="0" fillId="3" borderId="0" xfId="0" applyFill="1" applyBorder="1" applyAlignment="1">
      <alignment horizontal="right"/>
    </xf>
    <xf numFmtId="0" fontId="10" fillId="3" borderId="0" xfId="0" applyFont="1" applyFill="1" applyBorder="1"/>
    <xf numFmtId="1" fontId="1" fillId="3" borderId="0" xfId="0" applyNumberFormat="1" applyFont="1" applyFill="1" applyBorder="1"/>
    <xf numFmtId="0" fontId="0" fillId="3" borderId="0" xfId="0" applyFont="1" applyFill="1" applyBorder="1"/>
    <xf numFmtId="2" fontId="1" fillId="3" borderId="0" xfId="0" applyNumberFormat="1" applyFont="1" applyFill="1" applyBorder="1"/>
    <xf numFmtId="2" fontId="0" fillId="3" borderId="0" xfId="0" applyNumberFormat="1" applyFill="1" applyBorder="1"/>
    <xf numFmtId="14" fontId="0" fillId="0" borderId="0" xfId="0" applyNumberFormat="1" applyBorder="1" applyAlignment="1">
      <alignment horizontal="left"/>
    </xf>
    <xf numFmtId="14" fontId="0" fillId="0" borderId="0" xfId="0" applyNumberFormat="1" applyBorder="1" applyAlignment="1"/>
    <xf numFmtId="0" fontId="8" fillId="3" borderId="0" xfId="0" applyFont="1" applyFill="1" applyBorder="1"/>
    <xf numFmtId="0" fontId="11" fillId="0" borderId="0" xfId="0" applyFont="1" applyFill="1" applyBorder="1"/>
    <xf numFmtId="0" fontId="11" fillId="0" borderId="0" xfId="0" applyFont="1"/>
    <xf numFmtId="49" fontId="0" fillId="0" borderId="0" xfId="0" applyNumberFormat="1"/>
    <xf numFmtId="0" fontId="0" fillId="2" borderId="13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0" xfId="0" applyFill="1" applyProtection="1">
      <protection locked="0"/>
    </xf>
    <xf numFmtId="0" fontId="1" fillId="2" borderId="2" xfId="0" applyFont="1" applyFill="1" applyBorder="1" applyProtection="1">
      <protection locked="0"/>
    </xf>
    <xf numFmtId="3" fontId="1" fillId="2" borderId="2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left"/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3" borderId="13" xfId="0" applyFill="1" applyBorder="1" applyProtection="1">
      <protection locked="0"/>
    </xf>
    <xf numFmtId="0" fontId="0" fillId="0" borderId="5" xfId="0" applyBorder="1" applyProtection="1">
      <protection locked="0"/>
    </xf>
    <xf numFmtId="2" fontId="0" fillId="0" borderId="14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0" xfId="0" applyBorder="1" applyProtection="1">
      <protection locked="0"/>
    </xf>
    <xf numFmtId="2" fontId="0" fillId="0" borderId="0" xfId="0" applyNumberFormat="1" applyBorder="1" applyProtection="1">
      <protection locked="0"/>
    </xf>
    <xf numFmtId="14" fontId="0" fillId="2" borderId="0" xfId="0" applyNumberFormat="1" applyFill="1" applyProtection="1">
      <protection locked="0"/>
    </xf>
    <xf numFmtId="0" fontId="0" fillId="0" borderId="0" xfId="0" applyAlignment="1">
      <alignment horizontal="left"/>
    </xf>
    <xf numFmtId="0" fontId="0" fillId="4" borderId="5" xfId="0" applyFill="1" applyBorder="1" applyProtection="1">
      <protection locked="0"/>
    </xf>
    <xf numFmtId="14" fontId="0" fillId="0" borderId="0" xfId="0" applyNumberFormat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4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2638425</xdr:colOff>
      <xdr:row>0</xdr:row>
      <xdr:rowOff>0</xdr:rowOff>
    </xdr:from>
    <xdr:to>
      <xdr:col>5</xdr:col>
      <xdr:colOff>76200</xdr:colOff>
      <xdr:row>2</xdr:row>
      <xdr:rowOff>127238</xdr:rowOff>
    </xdr:to>
    <xdr:pic>
      <xdr:nvPicPr>
        <xdr:cNvPr id="11" name="7f3ab39b-7a3b-4670-864c-203c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405" r="60677"/>
        <a:stretch/>
      </xdr:blipFill>
      <xdr:spPr>
        <a:xfrm>
          <a:off x="3876675" y="0"/>
          <a:ext cx="2286000" cy="527288"/>
        </a:xfrm>
        <a:prstGeom prst="rect">
          <a:avLst/>
        </a:prstGeom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33704</xdr:colOff>
      <xdr:row>24</xdr:row>
      <xdr:rowOff>102577</xdr:rowOff>
    </xdr:from>
    <xdr:to>
      <xdr:col>8</xdr:col>
      <xdr:colOff>471854</xdr:colOff>
      <xdr:row>24</xdr:row>
      <xdr:rowOff>102577</xdr:rowOff>
    </xdr:to>
    <xdr:cxnSp macro="">
      <xdr:nvCxnSpPr>
        <xdr:cNvPr id="3" name="Gerade Verbindung 2"/>
        <xdr:cNvCxnSpPr/>
      </xdr:nvCxnSpPr>
      <xdr:spPr>
        <a:xfrm>
          <a:off x="5250473" y="4703885"/>
          <a:ext cx="438150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35</xdr:row>
      <xdr:rowOff>104775</xdr:rowOff>
    </xdr:from>
    <xdr:to>
      <xdr:col>8</xdr:col>
      <xdr:colOff>466725</xdr:colOff>
      <xdr:row>35</xdr:row>
      <xdr:rowOff>104775</xdr:rowOff>
    </xdr:to>
    <xdr:cxnSp macro="">
      <xdr:nvCxnSpPr>
        <xdr:cNvPr id="4" name="Gerade Verbindung 3"/>
        <xdr:cNvCxnSpPr/>
      </xdr:nvCxnSpPr>
      <xdr:spPr>
        <a:xfrm>
          <a:off x="5562600" y="6858000"/>
          <a:ext cx="438150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466725</xdr:colOff>
      <xdr:row>24</xdr:row>
      <xdr:rowOff>102582</xdr:rowOff>
    </xdr:from>
    <xdr:to>
      <xdr:col>8</xdr:col>
      <xdr:colOff>468926</xdr:colOff>
      <xdr:row>39</xdr:row>
      <xdr:rowOff>186105</xdr:rowOff>
    </xdr:to>
    <xdr:cxnSp macro="">
      <xdr:nvCxnSpPr>
        <xdr:cNvPr id="6" name="Gerade Verbindung 5"/>
        <xdr:cNvCxnSpPr/>
      </xdr:nvCxnSpPr>
      <xdr:spPr>
        <a:xfrm rot="5400000">
          <a:off x="4184776" y="6202608"/>
          <a:ext cx="2999638" cy="2201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703384</xdr:colOff>
      <xdr:row>43</xdr:row>
      <xdr:rowOff>102572</xdr:rowOff>
    </xdr:from>
    <xdr:to>
      <xdr:col>8</xdr:col>
      <xdr:colOff>468923</xdr:colOff>
      <xdr:row>43</xdr:row>
      <xdr:rowOff>104160</xdr:rowOff>
    </xdr:to>
    <xdr:cxnSp macro="">
      <xdr:nvCxnSpPr>
        <xdr:cNvPr id="12" name="Gerade Verbindung mit Pfeil 11"/>
        <xdr:cNvCxnSpPr/>
      </xdr:nvCxnSpPr>
      <xdr:spPr>
        <a:xfrm rot="10800000">
          <a:off x="4418134" y="8381995"/>
          <a:ext cx="1582616" cy="1588"/>
        </a:xfrm>
        <a:prstGeom prst="straightConnector1">
          <a:avLst/>
        </a:prstGeom>
        <a:ln w="12700"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468922</xdr:colOff>
      <xdr:row>42</xdr:row>
      <xdr:rowOff>6</xdr:rowOff>
    </xdr:from>
    <xdr:to>
      <xdr:col>8</xdr:col>
      <xdr:colOff>468922</xdr:colOff>
      <xdr:row>43</xdr:row>
      <xdr:rowOff>97506</xdr:rowOff>
    </xdr:to>
    <xdr:cxnSp macro="">
      <xdr:nvCxnSpPr>
        <xdr:cNvPr id="14" name="Gerade Verbindung 13"/>
        <xdr:cNvCxnSpPr/>
      </xdr:nvCxnSpPr>
      <xdr:spPr>
        <a:xfrm rot="5400000">
          <a:off x="5541691" y="8247583"/>
          <a:ext cx="288000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134216</xdr:colOff>
      <xdr:row>44</xdr:row>
      <xdr:rowOff>73602</xdr:rowOff>
    </xdr:from>
    <xdr:to>
      <xdr:col>0</xdr:col>
      <xdr:colOff>359352</xdr:colOff>
      <xdr:row>45</xdr:row>
      <xdr:rowOff>151534</xdr:rowOff>
    </xdr:to>
    <xdr:sp macro="" textlink="">
      <xdr:nvSpPr>
        <xdr:cNvPr id="8" name="Nach oben gebogener Pfeil 7"/>
        <xdr:cNvSpPr/>
      </xdr:nvSpPr>
      <xdr:spPr>
        <a:xfrm rot="5400000">
          <a:off x="112568" y="8581159"/>
          <a:ext cx="268432" cy="225136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C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183175</xdr:colOff>
      <xdr:row>74</xdr:row>
      <xdr:rowOff>114091</xdr:rowOff>
    </xdr:from>
    <xdr:to>
      <xdr:col>9</xdr:col>
      <xdr:colOff>187568</xdr:colOff>
      <xdr:row>81</xdr:row>
      <xdr:rowOff>108437</xdr:rowOff>
    </xdr:to>
    <xdr:cxnSp macro="">
      <xdr:nvCxnSpPr>
        <xdr:cNvPr id="11" name="Gerade Verbindung 10"/>
        <xdr:cNvCxnSpPr/>
      </xdr:nvCxnSpPr>
      <xdr:spPr>
        <a:xfrm rot="16200000" flipH="1">
          <a:off x="5602795" y="14499144"/>
          <a:ext cx="1152000" cy="4393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189037</xdr:colOff>
      <xdr:row>89</xdr:row>
      <xdr:rowOff>127293</xdr:rowOff>
    </xdr:from>
    <xdr:to>
      <xdr:col>9</xdr:col>
      <xdr:colOff>193430</xdr:colOff>
      <xdr:row>96</xdr:row>
      <xdr:rowOff>121639</xdr:rowOff>
    </xdr:to>
    <xdr:cxnSp macro="">
      <xdr:nvCxnSpPr>
        <xdr:cNvPr id="13" name="Gerade Verbindung 12"/>
        <xdr:cNvCxnSpPr/>
      </xdr:nvCxnSpPr>
      <xdr:spPr>
        <a:xfrm rot="16200000" flipH="1">
          <a:off x="5608657" y="16908250"/>
          <a:ext cx="1152000" cy="4393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271097</xdr:colOff>
      <xdr:row>74</xdr:row>
      <xdr:rowOff>109904</xdr:rowOff>
    </xdr:from>
    <xdr:to>
      <xdr:col>9</xdr:col>
      <xdr:colOff>190501</xdr:colOff>
      <xdr:row>74</xdr:row>
      <xdr:rowOff>109904</xdr:rowOff>
    </xdr:to>
    <xdr:cxnSp macro="">
      <xdr:nvCxnSpPr>
        <xdr:cNvPr id="14" name="Gerade Verbindung 13"/>
        <xdr:cNvCxnSpPr/>
      </xdr:nvCxnSpPr>
      <xdr:spPr>
        <a:xfrm rot="10800000">
          <a:off x="5942135" y="13921154"/>
          <a:ext cx="241789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262304</xdr:colOff>
      <xdr:row>79</xdr:row>
      <xdr:rowOff>115765</xdr:rowOff>
    </xdr:from>
    <xdr:to>
      <xdr:col>9</xdr:col>
      <xdr:colOff>181708</xdr:colOff>
      <xdr:row>79</xdr:row>
      <xdr:rowOff>115765</xdr:rowOff>
    </xdr:to>
    <xdr:cxnSp macro="">
      <xdr:nvCxnSpPr>
        <xdr:cNvPr id="18" name="Gerade Verbindung 17"/>
        <xdr:cNvCxnSpPr/>
      </xdr:nvCxnSpPr>
      <xdr:spPr>
        <a:xfrm rot="10800000">
          <a:off x="5933342" y="14820900"/>
          <a:ext cx="241789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268166</xdr:colOff>
      <xdr:row>89</xdr:row>
      <xdr:rowOff>128954</xdr:rowOff>
    </xdr:from>
    <xdr:to>
      <xdr:col>9</xdr:col>
      <xdr:colOff>187570</xdr:colOff>
      <xdr:row>89</xdr:row>
      <xdr:rowOff>128954</xdr:rowOff>
    </xdr:to>
    <xdr:cxnSp macro="">
      <xdr:nvCxnSpPr>
        <xdr:cNvPr id="19" name="Gerade Verbindung 18"/>
        <xdr:cNvCxnSpPr/>
      </xdr:nvCxnSpPr>
      <xdr:spPr>
        <a:xfrm rot="10800000">
          <a:off x="5939204" y="16336108"/>
          <a:ext cx="241789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266701</xdr:colOff>
      <xdr:row>94</xdr:row>
      <xdr:rowOff>127489</xdr:rowOff>
    </xdr:from>
    <xdr:to>
      <xdr:col>9</xdr:col>
      <xdr:colOff>186105</xdr:colOff>
      <xdr:row>94</xdr:row>
      <xdr:rowOff>127489</xdr:rowOff>
    </xdr:to>
    <xdr:cxnSp macro="">
      <xdr:nvCxnSpPr>
        <xdr:cNvPr id="20" name="Gerade Verbindung 19"/>
        <xdr:cNvCxnSpPr/>
      </xdr:nvCxnSpPr>
      <xdr:spPr>
        <a:xfrm rot="10800000">
          <a:off x="5937739" y="17228527"/>
          <a:ext cx="241789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17827</xdr:colOff>
      <xdr:row>81</xdr:row>
      <xdr:rowOff>109903</xdr:rowOff>
    </xdr:from>
    <xdr:to>
      <xdr:col>9</xdr:col>
      <xdr:colOff>197827</xdr:colOff>
      <xdr:row>81</xdr:row>
      <xdr:rowOff>111491</xdr:rowOff>
    </xdr:to>
    <xdr:cxnSp macro="">
      <xdr:nvCxnSpPr>
        <xdr:cNvPr id="22" name="Gerade Verbindung mit Pfeil 21"/>
        <xdr:cNvCxnSpPr/>
      </xdr:nvCxnSpPr>
      <xdr:spPr>
        <a:xfrm rot="10800000">
          <a:off x="6011250" y="15078807"/>
          <a:ext cx="180000" cy="1588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23687</xdr:colOff>
      <xdr:row>96</xdr:row>
      <xdr:rowOff>115765</xdr:rowOff>
    </xdr:from>
    <xdr:to>
      <xdr:col>9</xdr:col>
      <xdr:colOff>203687</xdr:colOff>
      <xdr:row>96</xdr:row>
      <xdr:rowOff>117353</xdr:rowOff>
    </xdr:to>
    <xdr:cxnSp macro="">
      <xdr:nvCxnSpPr>
        <xdr:cNvPr id="23" name="Gerade Verbindung mit Pfeil 22"/>
        <xdr:cNvCxnSpPr/>
      </xdr:nvCxnSpPr>
      <xdr:spPr>
        <a:xfrm rot="10800000">
          <a:off x="6017110" y="17480573"/>
          <a:ext cx="180000" cy="1588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652463</xdr:colOff>
      <xdr:row>133</xdr:row>
      <xdr:rowOff>100012</xdr:rowOff>
    </xdr:from>
    <xdr:to>
      <xdr:col>7</xdr:col>
      <xdr:colOff>747713</xdr:colOff>
      <xdr:row>134</xdr:row>
      <xdr:rowOff>147637</xdr:rowOff>
    </xdr:to>
    <xdr:sp macro="" textlink="">
      <xdr:nvSpPr>
        <xdr:cNvPr id="10" name="Pfeil nach rechts 9"/>
        <xdr:cNvSpPr/>
      </xdr:nvSpPr>
      <xdr:spPr>
        <a:xfrm rot="5400000">
          <a:off x="6038850" y="23126700"/>
          <a:ext cx="23812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C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2581275</xdr:colOff>
      <xdr:row>0</xdr:row>
      <xdr:rowOff>0</xdr:rowOff>
    </xdr:from>
    <xdr:to>
      <xdr:col>4</xdr:col>
      <xdr:colOff>668291</xdr:colOff>
      <xdr:row>2</xdr:row>
      <xdr:rowOff>184394</xdr:rowOff>
    </xdr:to>
    <xdr:pic>
      <xdr:nvPicPr>
        <xdr:cNvPr id="4" name="7f3ab39b-7a3b-4670-864c-203c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0" t="32837" r="57560"/>
        <a:stretch/>
      </xdr:blipFill>
      <xdr:spPr>
        <a:xfrm>
          <a:off x="3638550" y="0"/>
          <a:ext cx="2116091" cy="584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Layout" zoomScaleNormal="110" workbookViewId="0">
      <selection activeCell="D14" sqref="D14"/>
    </sheetView>
  </sheetViews>
  <sheetFormatPr baseColWidth="10" defaultRowHeight="15" x14ac:dyDescent="0.25"/>
  <cols>
    <col min="1" max="1" width="6.140625" customWidth="1"/>
    <col min="2" max="2" width="11.140625" customWidth="1"/>
    <col min="3" max="3" width="44.85546875" customWidth="1"/>
    <col min="6" max="6" width="1.5703125" customWidth="1"/>
  </cols>
  <sheetData>
    <row r="1" spans="1:6" ht="15.75" x14ac:dyDescent="0.25">
      <c r="A1" s="39" t="s">
        <v>123</v>
      </c>
      <c r="B1" s="17"/>
      <c r="C1" s="12"/>
      <c r="D1" s="12"/>
      <c r="E1" s="36"/>
      <c r="F1" s="12"/>
    </row>
    <row r="2" spans="1:6" ht="15.75" x14ac:dyDescent="0.25">
      <c r="A2" s="39"/>
      <c r="B2" s="17"/>
      <c r="C2" s="12"/>
      <c r="D2" s="12"/>
      <c r="E2" s="36"/>
      <c r="F2" s="12"/>
    </row>
    <row r="3" spans="1:6" s="12" customFormat="1" x14ac:dyDescent="0.25">
      <c r="A3" s="17"/>
      <c r="B3" s="17"/>
      <c r="C3" s="37"/>
      <c r="E3" s="36"/>
    </row>
    <row r="4" spans="1:6" ht="20.100000000000001" customHeight="1" x14ac:dyDescent="0.25">
      <c r="A4" s="1" t="s">
        <v>119</v>
      </c>
      <c r="C4" s="59"/>
      <c r="D4" s="76" t="s">
        <v>124</v>
      </c>
      <c r="E4" s="69"/>
    </row>
    <row r="5" spans="1:6" ht="20.100000000000001" customHeight="1" x14ac:dyDescent="0.25">
      <c r="A5" s="1" t="s">
        <v>120</v>
      </c>
      <c r="C5" s="60"/>
      <c r="D5" s="76" t="s">
        <v>199</v>
      </c>
      <c r="E5" s="69"/>
    </row>
    <row r="6" spans="1:6" ht="20.100000000000001" customHeight="1" x14ac:dyDescent="0.25">
      <c r="A6" s="15" t="s">
        <v>121</v>
      </c>
      <c r="B6" s="15"/>
      <c r="C6" s="60"/>
      <c r="D6" s="76" t="s">
        <v>200</v>
      </c>
      <c r="E6" s="69"/>
    </row>
    <row r="7" spans="1:6" x14ac:dyDescent="0.25">
      <c r="A7" s="15"/>
      <c r="B7" s="15"/>
      <c r="C7" s="8"/>
      <c r="D7" s="8"/>
      <c r="E7" s="8"/>
    </row>
    <row r="8" spans="1:6" x14ac:dyDescent="0.25">
      <c r="A8" s="61"/>
      <c r="B8" s="43" t="s">
        <v>48</v>
      </c>
      <c r="C8" s="8"/>
      <c r="D8" s="8"/>
      <c r="E8" s="8"/>
    </row>
    <row r="9" spans="1:6" x14ac:dyDescent="0.25">
      <c r="A9" s="12"/>
      <c r="B9" s="43"/>
      <c r="C9" s="8"/>
      <c r="D9" s="8"/>
      <c r="E9" s="8"/>
    </row>
    <row r="10" spans="1:6" x14ac:dyDescent="0.25">
      <c r="A10" s="12"/>
      <c r="B10" s="43"/>
      <c r="C10" s="8"/>
      <c r="D10" s="8"/>
      <c r="E10" s="8"/>
    </row>
    <row r="11" spans="1:6" x14ac:dyDescent="0.25">
      <c r="A11" s="8"/>
      <c r="B11" s="8"/>
      <c r="C11" s="8"/>
      <c r="D11" s="8"/>
      <c r="E11" s="8"/>
    </row>
    <row r="12" spans="1:6" x14ac:dyDescent="0.25">
      <c r="A12" s="15" t="s">
        <v>107</v>
      </c>
      <c r="B12" s="15" t="s">
        <v>28</v>
      </c>
      <c r="D12" s="8"/>
      <c r="E12" s="8"/>
    </row>
    <row r="13" spans="1:6" ht="15.75" thickBot="1" x14ac:dyDescent="0.3">
      <c r="A13" s="8"/>
      <c r="B13" s="8"/>
      <c r="C13" s="8"/>
      <c r="D13" s="15"/>
      <c r="E13" s="15"/>
    </row>
    <row r="14" spans="1:6" s="1" customFormat="1" ht="15.75" thickBot="1" x14ac:dyDescent="0.3">
      <c r="A14" s="15"/>
      <c r="B14" s="15" t="s">
        <v>110</v>
      </c>
      <c r="D14" s="30">
        <f>SUM(Wohnen!A44)</f>
        <v>0</v>
      </c>
      <c r="E14" s="15" t="s">
        <v>111</v>
      </c>
    </row>
    <row r="15" spans="1:6" x14ac:dyDescent="0.25">
      <c r="A15" s="8"/>
      <c r="B15" s="8" t="s">
        <v>112</v>
      </c>
      <c r="D15" s="8"/>
      <c r="E15" s="8"/>
    </row>
    <row r="16" spans="1:6" x14ac:dyDescent="0.25">
      <c r="A16" s="8"/>
      <c r="B16" s="31" t="s">
        <v>113</v>
      </c>
      <c r="D16" s="26"/>
      <c r="E16" s="15"/>
    </row>
    <row r="17" spans="1:5" x14ac:dyDescent="0.25">
      <c r="A17" s="8"/>
      <c r="B17" s="8"/>
      <c r="C17" s="8"/>
      <c r="D17" s="8"/>
      <c r="E17" s="8"/>
    </row>
    <row r="18" spans="1:5" x14ac:dyDescent="0.25">
      <c r="A18" s="8"/>
      <c r="B18" s="8"/>
      <c r="C18" s="8"/>
      <c r="D18" s="8"/>
      <c r="E18" s="8"/>
    </row>
    <row r="19" spans="1:5" ht="15.75" thickBot="1" x14ac:dyDescent="0.3">
      <c r="A19" s="15"/>
      <c r="B19" s="15"/>
      <c r="C19" s="8"/>
      <c r="D19" s="8"/>
      <c r="E19" s="8"/>
    </row>
    <row r="20" spans="1:5" ht="15.75" thickBot="1" x14ac:dyDescent="0.3">
      <c r="A20" s="15" t="s">
        <v>108</v>
      </c>
      <c r="B20" s="15" t="s">
        <v>109</v>
      </c>
      <c r="D20" s="30">
        <f>SUM('Gewerbe - Industrie'!H133)</f>
        <v>0</v>
      </c>
      <c r="E20" s="15" t="s">
        <v>111</v>
      </c>
    </row>
    <row r="21" spans="1:5" x14ac:dyDescent="0.25">
      <c r="A21" s="8"/>
      <c r="B21" s="8" t="s">
        <v>114</v>
      </c>
      <c r="D21" s="8"/>
      <c r="E21" s="8"/>
    </row>
    <row r="22" spans="1:5" x14ac:dyDescent="0.25">
      <c r="A22" s="8"/>
      <c r="B22" s="8" t="s">
        <v>115</v>
      </c>
      <c r="D22" s="8"/>
      <c r="E22" s="8"/>
    </row>
    <row r="23" spans="1:5" x14ac:dyDescent="0.25">
      <c r="A23" s="8"/>
      <c r="B23" s="8"/>
      <c r="C23" s="8"/>
      <c r="D23" s="8"/>
      <c r="E23" s="8"/>
    </row>
    <row r="24" spans="1:5" x14ac:dyDescent="0.25">
      <c r="A24" s="8"/>
      <c r="B24" s="8"/>
      <c r="C24" s="8"/>
      <c r="D24" s="8"/>
      <c r="E24" s="27"/>
    </row>
    <row r="25" spans="1:5" ht="15.75" thickBot="1" x14ac:dyDescent="0.3">
      <c r="A25" s="8"/>
      <c r="B25" s="8"/>
      <c r="C25" s="8"/>
      <c r="D25" s="8"/>
      <c r="E25" s="8"/>
    </row>
    <row r="26" spans="1:5" ht="16.5" thickTop="1" thickBot="1" x14ac:dyDescent="0.3">
      <c r="A26" s="15" t="s">
        <v>116</v>
      </c>
      <c r="B26" s="15"/>
      <c r="C26" s="8"/>
      <c r="D26" s="32">
        <f>SUM(D14:D20)</f>
        <v>0</v>
      </c>
      <c r="E26" s="15" t="s">
        <v>111</v>
      </c>
    </row>
    <row r="27" spans="1:5" ht="15.75" thickTop="1" x14ac:dyDescent="0.25">
      <c r="A27" s="8"/>
      <c r="B27" s="8"/>
      <c r="C27" s="8"/>
      <c r="D27" s="8"/>
      <c r="E27" s="8"/>
    </row>
    <row r="28" spans="1:5" x14ac:dyDescent="0.25">
      <c r="A28" s="15"/>
      <c r="B28" s="15"/>
      <c r="C28" s="15"/>
      <c r="D28" s="15"/>
      <c r="E28" s="15"/>
    </row>
    <row r="29" spans="1:5" x14ac:dyDescent="0.25">
      <c r="A29" s="8"/>
      <c r="B29" s="8"/>
      <c r="C29" s="8"/>
      <c r="D29" s="8"/>
      <c r="E29" s="8"/>
    </row>
    <row r="30" spans="1:5" x14ac:dyDescent="0.25">
      <c r="A30" s="8"/>
      <c r="B30" s="8"/>
      <c r="C30" s="8"/>
      <c r="D30" s="8"/>
      <c r="E30" s="8"/>
    </row>
    <row r="31" spans="1:5" x14ac:dyDescent="0.25">
      <c r="A31" s="15" t="s">
        <v>131</v>
      </c>
      <c r="B31" s="8"/>
      <c r="C31" s="8"/>
      <c r="D31" s="8"/>
      <c r="E31" s="8"/>
    </row>
    <row r="32" spans="1:5" ht="20.100000000000001" customHeight="1" x14ac:dyDescent="0.25">
      <c r="A32" s="70"/>
      <c r="B32" s="70"/>
      <c r="C32" s="70"/>
      <c r="D32" s="70"/>
      <c r="E32" s="70"/>
    </row>
    <row r="33" spans="1:5" ht="20.100000000000001" customHeight="1" x14ac:dyDescent="0.25">
      <c r="A33" s="71"/>
      <c r="B33" s="71"/>
      <c r="C33" s="72"/>
      <c r="D33" s="71"/>
      <c r="E33" s="71"/>
    </row>
    <row r="34" spans="1:5" ht="20.100000000000001" customHeight="1" x14ac:dyDescent="0.25">
      <c r="A34" s="72"/>
      <c r="B34" s="72"/>
      <c r="C34" s="72"/>
      <c r="D34" s="72"/>
      <c r="E34" s="72"/>
    </row>
    <row r="35" spans="1:5" ht="20.100000000000001" customHeight="1" x14ac:dyDescent="0.25">
      <c r="A35" s="72"/>
      <c r="B35" s="72"/>
      <c r="C35" s="72"/>
      <c r="D35" s="72"/>
      <c r="E35" s="71"/>
    </row>
    <row r="36" spans="1:5" x14ac:dyDescent="0.25">
      <c r="A36" s="73"/>
      <c r="B36" s="73"/>
      <c r="C36" s="73"/>
      <c r="D36" s="73"/>
      <c r="E36" s="74"/>
    </row>
    <row r="37" spans="1:5" x14ac:dyDescent="0.25">
      <c r="A37" s="8"/>
      <c r="B37" s="8"/>
      <c r="C37" s="8"/>
      <c r="D37" s="8"/>
      <c r="E37" s="27"/>
    </row>
    <row r="38" spans="1:5" x14ac:dyDescent="0.25">
      <c r="A38" s="45" t="s">
        <v>132</v>
      </c>
      <c r="B38" s="8"/>
      <c r="C38" s="8"/>
      <c r="D38" s="8"/>
      <c r="E38" s="8"/>
    </row>
    <row r="39" spans="1:5" x14ac:dyDescent="0.25">
      <c r="A39" s="44" t="s">
        <v>133</v>
      </c>
      <c r="B39" s="15"/>
      <c r="C39" s="15"/>
      <c r="D39" s="15"/>
      <c r="E39" s="28"/>
    </row>
    <row r="40" spans="1:5" x14ac:dyDescent="0.25">
      <c r="A40" s="8" t="s">
        <v>146</v>
      </c>
      <c r="B40" s="8"/>
      <c r="C40" s="8"/>
      <c r="D40" s="8"/>
      <c r="E40" s="8"/>
    </row>
    <row r="41" spans="1:5" x14ac:dyDescent="0.25">
      <c r="A41" s="68"/>
      <c r="B41" s="68"/>
      <c r="C41" s="68"/>
      <c r="D41" s="68"/>
      <c r="E41" s="68"/>
    </row>
    <row r="42" spans="1:5" x14ac:dyDescent="0.25">
      <c r="A42" s="77"/>
      <c r="B42" s="77"/>
      <c r="C42" s="77"/>
      <c r="D42" s="68"/>
      <c r="E42" s="68"/>
    </row>
    <row r="43" spans="1:5" x14ac:dyDescent="0.25">
      <c r="A43" t="s">
        <v>122</v>
      </c>
      <c r="C43" s="68"/>
    </row>
    <row r="44" spans="1:5" x14ac:dyDescent="0.25">
      <c r="A44" s="6"/>
      <c r="B44" s="6"/>
      <c r="C44" s="6"/>
    </row>
    <row r="45" spans="1:5" x14ac:dyDescent="0.25">
      <c r="A45" s="7"/>
      <c r="B45" s="7"/>
      <c r="C45" s="7"/>
    </row>
    <row r="46" spans="1:5" x14ac:dyDescent="0.25">
      <c r="A46" s="22"/>
      <c r="B46" s="22"/>
      <c r="C46" s="22"/>
    </row>
    <row r="47" spans="1:5" x14ac:dyDescent="0.25">
      <c r="A47" s="68" t="s">
        <v>198</v>
      </c>
      <c r="B47" s="68"/>
      <c r="C47" s="68"/>
    </row>
  </sheetData>
  <sheetProtection algorithmName="SHA-512" hashValue="LY6stNsqWHZQnsisxFkgZuTmSk8pgpJRfOfo1jjNgGPkPkEf27khp3XulSNPJ8ZwN4q9ccuXrgKbDqN8gaP05Q==" saltValue="gPiOHN4TqFt/bVvqcvgzAw==" spinCount="100000" sheet="1" objects="1" scenarios="1"/>
  <pageMargins left="0.7" right="0.7" top="0.78740157499999996" bottom="0.78740157499999996" header="0.3" footer="0.3"/>
  <pageSetup paperSize="9" orientation="portrait" r:id="rId1"/>
  <headerFooter>
    <oddFooter>&amp;R&amp;9&amp;A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Layout" topLeftCell="A13" zoomScaleNormal="110" workbookViewId="0">
      <selection activeCell="F8" sqref="F8"/>
    </sheetView>
  </sheetViews>
  <sheetFormatPr baseColWidth="10" defaultRowHeight="15" x14ac:dyDescent="0.25"/>
  <cols>
    <col min="1" max="1" width="6.140625" customWidth="1"/>
    <col min="2" max="2" width="16.5703125" customWidth="1"/>
    <col min="3" max="3" width="14.42578125" customWidth="1"/>
    <col min="4" max="4" width="6.85546875" customWidth="1"/>
    <col min="5" max="5" width="9.42578125" customWidth="1"/>
    <col min="7" max="7" width="9" customWidth="1"/>
    <col min="8" max="8" width="4.42578125" customWidth="1"/>
    <col min="9" max="9" width="12.42578125" customWidth="1"/>
  </cols>
  <sheetData>
    <row r="1" spans="1:9" ht="15.75" x14ac:dyDescent="0.25">
      <c r="A1" s="38" t="s">
        <v>123</v>
      </c>
      <c r="B1" s="40"/>
      <c r="C1" s="40"/>
      <c r="D1" s="40"/>
      <c r="E1" s="40"/>
      <c r="F1" s="40"/>
      <c r="G1" s="41"/>
      <c r="H1" s="40"/>
      <c r="I1" s="42" t="s">
        <v>28</v>
      </c>
    </row>
    <row r="3" spans="1:9" x14ac:dyDescent="0.25">
      <c r="F3" s="61"/>
      <c r="G3" s="43" t="s">
        <v>48</v>
      </c>
    </row>
    <row r="4" spans="1:9" x14ac:dyDescent="0.25">
      <c r="A4" s="1" t="s">
        <v>0</v>
      </c>
    </row>
    <row r="5" spans="1:9" x14ac:dyDescent="0.25">
      <c r="A5" t="s">
        <v>25</v>
      </c>
      <c r="C5" s="61"/>
      <c r="D5" s="12" t="s">
        <v>26</v>
      </c>
    </row>
    <row r="7" spans="1:9" x14ac:dyDescent="0.25">
      <c r="A7" t="s">
        <v>24</v>
      </c>
      <c r="E7" s="1" t="s">
        <v>1</v>
      </c>
      <c r="F7" s="62"/>
      <c r="G7" s="34" t="s">
        <v>4</v>
      </c>
      <c r="H7" s="35"/>
    </row>
    <row r="9" spans="1:9" x14ac:dyDescent="0.25">
      <c r="A9" t="s">
        <v>2</v>
      </c>
    </row>
    <row r="10" spans="1:9" ht="17.25" x14ac:dyDescent="0.25">
      <c r="A10" t="s">
        <v>27</v>
      </c>
      <c r="E10" t="s">
        <v>3</v>
      </c>
      <c r="F10" s="63"/>
      <c r="G10" s="34" t="s">
        <v>5</v>
      </c>
      <c r="H10" s="35"/>
    </row>
    <row r="14" spans="1:9" x14ac:dyDescent="0.25">
      <c r="A14" s="1" t="s">
        <v>6</v>
      </c>
    </row>
    <row r="15" spans="1:9" x14ac:dyDescent="0.25">
      <c r="A15" t="s">
        <v>127</v>
      </c>
    </row>
    <row r="18" spans="1:8" x14ac:dyDescent="0.25">
      <c r="A18" s="1" t="s">
        <v>7</v>
      </c>
    </row>
    <row r="20" spans="1:8" x14ac:dyDescent="0.25">
      <c r="A20" s="4">
        <v>1.25</v>
      </c>
      <c r="B20" t="s">
        <v>11</v>
      </c>
      <c r="C20" t="s">
        <v>13</v>
      </c>
      <c r="E20" s="12">
        <f>SUM(F7)</f>
        <v>0</v>
      </c>
      <c r="F20" t="s">
        <v>10</v>
      </c>
      <c r="G20" s="4">
        <f>SUM(A20*E20)</f>
        <v>0</v>
      </c>
      <c r="H20" t="s">
        <v>9</v>
      </c>
    </row>
    <row r="21" spans="1:8" x14ac:dyDescent="0.25">
      <c r="A21">
        <v>0.25</v>
      </c>
      <c r="B21" t="s">
        <v>12</v>
      </c>
      <c r="C21" t="s">
        <v>13</v>
      </c>
      <c r="E21" s="12">
        <f>SUM(F7)</f>
        <v>0</v>
      </c>
      <c r="F21" t="s">
        <v>10</v>
      </c>
      <c r="G21" s="4">
        <f>SUM(A21*E21)</f>
        <v>0</v>
      </c>
      <c r="H21" t="s">
        <v>9</v>
      </c>
    </row>
    <row r="23" spans="1:8" x14ac:dyDescent="0.25">
      <c r="A23" t="s">
        <v>14</v>
      </c>
      <c r="G23" s="4">
        <f>SUM(G20:G21)</f>
        <v>0</v>
      </c>
      <c r="H23" t="s">
        <v>9</v>
      </c>
    </row>
    <row r="25" spans="1:8" x14ac:dyDescent="0.25">
      <c r="A25" s="1" t="s">
        <v>15</v>
      </c>
      <c r="B25" s="1"/>
      <c r="C25" s="1"/>
      <c r="D25" s="1"/>
      <c r="E25" s="1"/>
      <c r="F25" s="1"/>
      <c r="G25" s="33">
        <f>SUM(G23)</f>
        <v>0</v>
      </c>
      <c r="H25" s="5" t="s">
        <v>9</v>
      </c>
    </row>
    <row r="28" spans="1:8" x14ac:dyDescent="0.25">
      <c r="A28" s="1" t="s">
        <v>16</v>
      </c>
    </row>
    <row r="30" spans="1:8" x14ac:dyDescent="0.25">
      <c r="A30" t="s">
        <v>8</v>
      </c>
    </row>
    <row r="31" spans="1:8" ht="17.25" x14ac:dyDescent="0.25">
      <c r="A31" s="4">
        <v>1</v>
      </c>
      <c r="B31" t="s">
        <v>17</v>
      </c>
      <c r="C31" t="s">
        <v>18</v>
      </c>
      <c r="D31" s="29">
        <f>SUM(F10)</f>
        <v>0</v>
      </c>
      <c r="E31" t="s">
        <v>144</v>
      </c>
      <c r="F31" s="4">
        <v>1</v>
      </c>
      <c r="G31" s="4">
        <f>SUM(D31/80*F31)</f>
        <v>0</v>
      </c>
      <c r="H31" t="s">
        <v>9</v>
      </c>
    </row>
    <row r="32" spans="1:8" ht="17.25" x14ac:dyDescent="0.25">
      <c r="A32" s="4">
        <v>0.2</v>
      </c>
      <c r="B32" t="s">
        <v>17</v>
      </c>
      <c r="C32" t="s">
        <v>19</v>
      </c>
      <c r="D32" s="29">
        <f>SUM(F10)</f>
        <v>0</v>
      </c>
      <c r="E32" t="s">
        <v>144</v>
      </c>
      <c r="F32" s="4">
        <v>0.2</v>
      </c>
      <c r="G32" s="4">
        <f>SUM(D32/80*F32)</f>
        <v>0</v>
      </c>
      <c r="H32" t="s">
        <v>9</v>
      </c>
    </row>
    <row r="34" spans="1:9" x14ac:dyDescent="0.25">
      <c r="A34" t="s">
        <v>20</v>
      </c>
      <c r="G34" s="4">
        <f>SUM(G31:G32)</f>
        <v>0</v>
      </c>
      <c r="H34" t="s">
        <v>9</v>
      </c>
    </row>
    <row r="36" spans="1:9" x14ac:dyDescent="0.25">
      <c r="A36" s="1" t="s">
        <v>15</v>
      </c>
      <c r="B36" s="1"/>
      <c r="C36" s="1"/>
      <c r="D36" s="1"/>
      <c r="E36" s="1"/>
      <c r="F36" s="1"/>
      <c r="G36" s="10">
        <f>SUM(G34)</f>
        <v>0</v>
      </c>
      <c r="H36" s="5" t="s">
        <v>9</v>
      </c>
    </row>
    <row r="39" spans="1:9" x14ac:dyDescent="0.25">
      <c r="A39" s="1" t="s">
        <v>21</v>
      </c>
    </row>
    <row r="40" spans="1:9" ht="15.75" thickBot="1" x14ac:dyDescent="0.3">
      <c r="A40" t="s">
        <v>22</v>
      </c>
    </row>
    <row r="41" spans="1:9" x14ac:dyDescent="0.25">
      <c r="A41" t="s">
        <v>23</v>
      </c>
      <c r="H41" s="79" t="s">
        <v>117</v>
      </c>
      <c r="I41" s="80"/>
    </row>
    <row r="42" spans="1:9" ht="15.75" thickBot="1" x14ac:dyDescent="0.3">
      <c r="H42" s="81" t="s">
        <v>118</v>
      </c>
      <c r="I42" s="82"/>
    </row>
    <row r="44" spans="1:9" x14ac:dyDescent="0.25">
      <c r="A44" s="64"/>
      <c r="B44" s="8" t="s">
        <v>29</v>
      </c>
      <c r="C44" s="9"/>
    </row>
    <row r="46" spans="1:9" x14ac:dyDescent="0.25">
      <c r="B46" s="43" t="s">
        <v>191</v>
      </c>
    </row>
    <row r="47" spans="1:9" x14ac:dyDescent="0.25">
      <c r="C47" s="2"/>
    </row>
    <row r="49" spans="1:2" x14ac:dyDescent="0.25">
      <c r="A49" s="78">
        <f ca="1">TODAY()</f>
        <v>43640</v>
      </c>
      <c r="B49" s="78"/>
    </row>
  </sheetData>
  <sheetProtection algorithmName="SHA-512" hashValue="mLDRi9vgJujsOuNx3MODuKZ1WWfMPzwRIxIVn2b5IhLUdWL04Oq1iXDQFtekjSez54k8doqQkr8r1d31phnv1g==" saltValue="I8NK1J+VNUfLSJpxX0Hg/w==" spinCount="100000" sheet="1" objects="1" scenarios="1"/>
  <mergeCells count="3">
    <mergeCell ref="A49:B49"/>
    <mergeCell ref="H41:I41"/>
    <mergeCell ref="H42:I42"/>
  </mergeCells>
  <pageMargins left="0.25" right="0.25" top="0.75" bottom="0.75" header="0.3" footer="0.3"/>
  <pageSetup paperSize="9" orientation="portrait" r:id="rId1"/>
  <headerFooter>
    <oddFooter>&amp;R&amp;9&amp;A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view="pageLayout" topLeftCell="A22" zoomScaleNormal="110" workbookViewId="0">
      <selection activeCell="D50" sqref="D50"/>
    </sheetView>
  </sheetViews>
  <sheetFormatPr baseColWidth="10" defaultRowHeight="15" x14ac:dyDescent="0.25"/>
  <cols>
    <col min="1" max="1" width="6.140625" customWidth="1"/>
    <col min="2" max="2" width="17.7109375" customWidth="1"/>
    <col min="3" max="3" width="12.7109375" customWidth="1"/>
    <col min="4" max="5" width="8.85546875" customWidth="1"/>
    <col min="6" max="6" width="10.42578125" customWidth="1"/>
    <col min="9" max="10" width="4.85546875" customWidth="1"/>
  </cols>
  <sheetData>
    <row r="1" spans="1:10" ht="15.75" x14ac:dyDescent="0.25">
      <c r="A1" s="38" t="s">
        <v>123</v>
      </c>
      <c r="B1" s="40"/>
      <c r="C1" s="40"/>
      <c r="D1" s="40"/>
      <c r="E1" s="40"/>
      <c r="F1" s="40"/>
      <c r="G1" s="40"/>
      <c r="H1" s="41"/>
      <c r="I1" s="40"/>
      <c r="J1" s="42" t="s">
        <v>30</v>
      </c>
    </row>
    <row r="3" spans="1:10" x14ac:dyDescent="0.25">
      <c r="F3" s="61"/>
      <c r="G3" s="43" t="s">
        <v>140</v>
      </c>
    </row>
    <row r="4" spans="1:10" x14ac:dyDescent="0.25">
      <c r="A4" s="1" t="s">
        <v>0</v>
      </c>
      <c r="F4" s="65"/>
      <c r="G4" s="43" t="s">
        <v>141</v>
      </c>
    </row>
    <row r="5" spans="1:10" x14ac:dyDescent="0.25">
      <c r="A5" t="s">
        <v>25</v>
      </c>
      <c r="C5" s="75"/>
      <c r="D5" t="s">
        <v>26</v>
      </c>
    </row>
    <row r="7" spans="1:10" ht="17.25" x14ac:dyDescent="0.25">
      <c r="A7" t="s">
        <v>91</v>
      </c>
      <c r="G7" t="s">
        <v>3</v>
      </c>
      <c r="H7" s="63"/>
      <c r="I7" s="23" t="s">
        <v>5</v>
      </c>
      <c r="J7" s="24"/>
    </row>
    <row r="8" spans="1:10" x14ac:dyDescent="0.25">
      <c r="H8" s="18"/>
      <c r="I8" s="15"/>
    </row>
    <row r="9" spans="1:10" x14ac:dyDescent="0.25">
      <c r="A9" t="s">
        <v>83</v>
      </c>
      <c r="H9" s="63"/>
      <c r="I9" s="23"/>
      <c r="J9" s="24"/>
    </row>
    <row r="10" spans="1:10" x14ac:dyDescent="0.25">
      <c r="H10" s="18"/>
      <c r="I10" s="14"/>
    </row>
    <row r="11" spans="1:10" x14ac:dyDescent="0.25">
      <c r="A11" s="1" t="s">
        <v>102</v>
      </c>
    </row>
    <row r="13" spans="1:10" ht="18" x14ac:dyDescent="0.3">
      <c r="A13" t="s">
        <v>95</v>
      </c>
      <c r="E13" s="61"/>
      <c r="F13" t="s">
        <v>134</v>
      </c>
      <c r="I13" s="66">
        <v>0.4</v>
      </c>
      <c r="J13" t="s">
        <v>101</v>
      </c>
    </row>
    <row r="14" spans="1:10" ht="18" x14ac:dyDescent="0.3">
      <c r="A14" t="s">
        <v>96</v>
      </c>
      <c r="E14" s="61"/>
      <c r="F14" t="s">
        <v>134</v>
      </c>
      <c r="H14" s="18"/>
      <c r="I14" s="66">
        <v>0.3</v>
      </c>
      <c r="J14" t="s">
        <v>101</v>
      </c>
    </row>
    <row r="15" spans="1:10" x14ac:dyDescent="0.25">
      <c r="A15" t="s">
        <v>201</v>
      </c>
      <c r="E15" s="61"/>
    </row>
    <row r="16" spans="1:10" x14ac:dyDescent="0.25">
      <c r="A16" t="s">
        <v>203</v>
      </c>
      <c r="E16" s="61"/>
    </row>
    <row r="17" spans="1:7" x14ac:dyDescent="0.25">
      <c r="A17" t="s">
        <v>97</v>
      </c>
      <c r="E17" s="61"/>
      <c r="F17" t="s">
        <v>100</v>
      </c>
    </row>
    <row r="18" spans="1:7" x14ac:dyDescent="0.25">
      <c r="A18" t="s">
        <v>98</v>
      </c>
      <c r="E18" s="61"/>
      <c r="F18" t="s">
        <v>99</v>
      </c>
    </row>
    <row r="19" spans="1:7" x14ac:dyDescent="0.25">
      <c r="A19" t="s">
        <v>202</v>
      </c>
      <c r="E19" s="61"/>
      <c r="F19" t="s">
        <v>80</v>
      </c>
    </row>
    <row r="21" spans="1:7" x14ac:dyDescent="0.25">
      <c r="A21" s="1" t="s">
        <v>84</v>
      </c>
    </row>
    <row r="23" spans="1:7" ht="17.25" customHeight="1" x14ac:dyDescent="0.25">
      <c r="A23" s="67"/>
      <c r="B23" t="s">
        <v>129</v>
      </c>
      <c r="F23" s="4">
        <v>0.6</v>
      </c>
      <c r="G23" t="s">
        <v>135</v>
      </c>
    </row>
    <row r="24" spans="1:7" ht="24" customHeight="1" x14ac:dyDescent="0.25">
      <c r="B24" s="83" t="s">
        <v>153</v>
      </c>
      <c r="C24" s="83"/>
      <c r="D24" s="83"/>
      <c r="E24" s="83"/>
      <c r="F24" s="46" t="s">
        <v>142</v>
      </c>
      <c r="G24" t="s">
        <v>139</v>
      </c>
    </row>
    <row r="25" spans="1:7" ht="17.25" x14ac:dyDescent="0.25">
      <c r="A25" s="67"/>
      <c r="B25" t="s">
        <v>34</v>
      </c>
      <c r="F25" s="4">
        <v>0.6</v>
      </c>
      <c r="G25" t="s">
        <v>135</v>
      </c>
    </row>
    <row r="26" spans="1:7" ht="22.5" x14ac:dyDescent="0.25">
      <c r="B26" s="83" t="s">
        <v>154</v>
      </c>
      <c r="C26" s="83"/>
      <c r="D26" s="83"/>
      <c r="E26" s="83"/>
      <c r="F26" s="46" t="s">
        <v>143</v>
      </c>
      <c r="G26" t="s">
        <v>136</v>
      </c>
    </row>
    <row r="27" spans="1:7" ht="17.25" x14ac:dyDescent="0.25">
      <c r="A27" s="67"/>
      <c r="B27" t="s">
        <v>130</v>
      </c>
      <c r="F27" s="4">
        <v>0.6</v>
      </c>
      <c r="G27" t="s">
        <v>135</v>
      </c>
    </row>
    <row r="28" spans="1:7" x14ac:dyDescent="0.25">
      <c r="B28" s="83" t="s">
        <v>155</v>
      </c>
      <c r="C28" s="83"/>
      <c r="D28" s="83"/>
      <c r="E28" s="83"/>
      <c r="F28" s="4">
        <v>2.5</v>
      </c>
      <c r="G28" t="s">
        <v>136</v>
      </c>
    </row>
    <row r="29" spans="1:7" ht="17.25" x14ac:dyDescent="0.25">
      <c r="C29" t="s">
        <v>42</v>
      </c>
      <c r="D29" t="s">
        <v>37</v>
      </c>
      <c r="F29">
        <v>2</v>
      </c>
      <c r="G29" t="s">
        <v>38</v>
      </c>
    </row>
    <row r="30" spans="1:7" ht="17.25" x14ac:dyDescent="0.25">
      <c r="D30" t="s">
        <v>137</v>
      </c>
      <c r="F30">
        <v>8</v>
      </c>
      <c r="G30" t="s">
        <v>38</v>
      </c>
    </row>
    <row r="31" spans="1:7" ht="17.25" x14ac:dyDescent="0.25">
      <c r="A31" s="67"/>
      <c r="B31" t="s">
        <v>35</v>
      </c>
      <c r="F31" s="4">
        <v>0.6</v>
      </c>
      <c r="G31" t="s">
        <v>135</v>
      </c>
    </row>
    <row r="32" spans="1:7" x14ac:dyDescent="0.25">
      <c r="A32" s="8"/>
      <c r="B32" s="83" t="s">
        <v>156</v>
      </c>
      <c r="C32" s="83"/>
      <c r="D32" s="83"/>
      <c r="E32" s="83"/>
      <c r="F32" s="4">
        <v>0.8</v>
      </c>
      <c r="G32" t="s">
        <v>136</v>
      </c>
    </row>
    <row r="33" spans="1:7" ht="17.25" x14ac:dyDescent="0.25">
      <c r="A33" s="8"/>
      <c r="C33" t="s">
        <v>42</v>
      </c>
      <c r="D33" t="s">
        <v>37</v>
      </c>
      <c r="F33">
        <v>2</v>
      </c>
      <c r="G33" t="s">
        <v>38</v>
      </c>
    </row>
    <row r="34" spans="1:7" ht="17.25" x14ac:dyDescent="0.25">
      <c r="D34" t="s">
        <v>137</v>
      </c>
      <c r="F34">
        <v>3</v>
      </c>
      <c r="G34" t="s">
        <v>38</v>
      </c>
    </row>
    <row r="35" spans="1:7" ht="17.25" x14ac:dyDescent="0.25">
      <c r="A35" s="67"/>
      <c r="B35" t="s">
        <v>36</v>
      </c>
      <c r="F35" s="4">
        <v>0.6</v>
      </c>
      <c r="G35" t="s">
        <v>135</v>
      </c>
    </row>
    <row r="36" spans="1:7" x14ac:dyDescent="0.25">
      <c r="F36">
        <v>0.13</v>
      </c>
      <c r="G36" t="s">
        <v>136</v>
      </c>
    </row>
    <row r="37" spans="1:7" x14ac:dyDescent="0.25">
      <c r="A37" s="16">
        <f>SUM(E18)</f>
        <v>0</v>
      </c>
      <c r="B37" t="s">
        <v>31</v>
      </c>
      <c r="F37" s="4">
        <v>0.2</v>
      </c>
      <c r="G37" t="s">
        <v>49</v>
      </c>
    </row>
    <row r="38" spans="1:7" x14ac:dyDescent="0.25">
      <c r="A38" s="16">
        <f>SUM(E19)</f>
        <v>0</v>
      </c>
      <c r="B38" t="s">
        <v>32</v>
      </c>
      <c r="F38" s="4">
        <v>0.3</v>
      </c>
      <c r="G38" t="s">
        <v>50</v>
      </c>
    </row>
    <row r="40" spans="1:7" ht="17.25" x14ac:dyDescent="0.25">
      <c r="A40" t="s">
        <v>128</v>
      </c>
    </row>
    <row r="41" spans="1:7" s="25" customFormat="1" ht="17.25" x14ac:dyDescent="0.25">
      <c r="A41" t="s">
        <v>41</v>
      </c>
    </row>
    <row r="42" spans="1:7" s="25" customFormat="1" x14ac:dyDescent="0.25"/>
    <row r="43" spans="1:7" s="25" customFormat="1" x14ac:dyDescent="0.25"/>
    <row r="44" spans="1:7" s="25" customFormat="1" x14ac:dyDescent="0.25"/>
    <row r="45" spans="1:7" s="25" customFormat="1" x14ac:dyDescent="0.25"/>
    <row r="46" spans="1:7" s="25" customFormat="1" x14ac:dyDescent="0.25"/>
    <row r="47" spans="1:7" x14ac:dyDescent="0.25">
      <c r="A47" s="1" t="s">
        <v>6</v>
      </c>
    </row>
    <row r="48" spans="1:7" x14ac:dyDescent="0.25">
      <c r="A48" t="s">
        <v>127</v>
      </c>
    </row>
    <row r="50" spans="1:9" ht="16.5" x14ac:dyDescent="0.3">
      <c r="A50" s="1" t="s">
        <v>39</v>
      </c>
      <c r="E50" t="s">
        <v>92</v>
      </c>
    </row>
    <row r="51" spans="1:9" ht="6" customHeight="1" x14ac:dyDescent="0.25"/>
    <row r="52" spans="1:9" ht="17.25" x14ac:dyDescent="0.25">
      <c r="A52" s="4">
        <v>0.6</v>
      </c>
      <c r="B52" t="s">
        <v>43</v>
      </c>
      <c r="C52" t="s">
        <v>58</v>
      </c>
      <c r="D52" s="12">
        <v>25</v>
      </c>
      <c r="E52" t="s">
        <v>59</v>
      </c>
      <c r="F52" s="4">
        <f>SUM(A23/D52)</f>
        <v>0</v>
      </c>
      <c r="G52" t="s">
        <v>45</v>
      </c>
      <c r="H52" s="4">
        <f>SUM(A52*F52)</f>
        <v>0</v>
      </c>
      <c r="I52" t="s">
        <v>9</v>
      </c>
    </row>
    <row r="53" spans="1:9" ht="17.25" x14ac:dyDescent="0.25">
      <c r="A53" s="11">
        <f>SUM(I13)</f>
        <v>0.4</v>
      </c>
      <c r="B53" t="s">
        <v>12</v>
      </c>
      <c r="C53" t="s">
        <v>58</v>
      </c>
      <c r="D53" s="12">
        <v>25</v>
      </c>
      <c r="E53" t="s">
        <v>59</v>
      </c>
      <c r="F53" s="4">
        <f>SUM(A23/D53)</f>
        <v>0</v>
      </c>
      <c r="G53" t="s">
        <v>45</v>
      </c>
      <c r="H53" s="4">
        <f>SUM(A53*F53)</f>
        <v>0</v>
      </c>
      <c r="I53" t="s">
        <v>9</v>
      </c>
    </row>
    <row r="54" spans="1:9" ht="6" customHeight="1" x14ac:dyDescent="0.25"/>
    <row r="55" spans="1:9" x14ac:dyDescent="0.25">
      <c r="A55" t="s">
        <v>44</v>
      </c>
      <c r="H55" s="4">
        <f>SUM(H52:H53)</f>
        <v>0</v>
      </c>
      <c r="I55" t="s">
        <v>9</v>
      </c>
    </row>
    <row r="56" spans="1:9" ht="6" customHeight="1" x14ac:dyDescent="0.25"/>
    <row r="57" spans="1:9" x14ac:dyDescent="0.25">
      <c r="A57" s="1" t="s">
        <v>104</v>
      </c>
      <c r="B57" s="1"/>
      <c r="C57" s="1"/>
      <c r="D57" s="1"/>
      <c r="E57" s="1"/>
      <c r="F57" s="1"/>
      <c r="G57" s="1"/>
      <c r="H57" s="10">
        <f>SUM(H55)</f>
        <v>0</v>
      </c>
      <c r="I57" s="5" t="s">
        <v>9</v>
      </c>
    </row>
    <row r="58" spans="1:9" ht="9.9499999999999993" customHeight="1" x14ac:dyDescent="0.25"/>
    <row r="59" spans="1:9" ht="9.9499999999999993" customHeight="1" x14ac:dyDescent="0.25"/>
    <row r="60" spans="1:9" ht="16.5" x14ac:dyDescent="0.3">
      <c r="A60" s="1" t="s">
        <v>40</v>
      </c>
      <c r="E60" t="s">
        <v>92</v>
      </c>
    </row>
    <row r="61" spans="1:9" ht="6" customHeight="1" x14ac:dyDescent="0.25"/>
    <row r="62" spans="1:9" ht="17.25" x14ac:dyDescent="0.25">
      <c r="A62" s="4">
        <v>0.6</v>
      </c>
      <c r="B62" t="s">
        <v>43</v>
      </c>
      <c r="C62" t="s">
        <v>58</v>
      </c>
      <c r="D62" t="s">
        <v>145</v>
      </c>
      <c r="F62" s="4">
        <f>SUM(A25/25)</f>
        <v>0</v>
      </c>
      <c r="G62" t="s">
        <v>45</v>
      </c>
      <c r="H62" s="4">
        <f>SUM(A62*F62)</f>
        <v>0</v>
      </c>
      <c r="I62" t="s">
        <v>9</v>
      </c>
    </row>
    <row r="63" spans="1:9" ht="17.25" x14ac:dyDescent="0.25">
      <c r="A63" s="11">
        <f>SUM(I14)</f>
        <v>0.3</v>
      </c>
      <c r="B63" t="s">
        <v>12</v>
      </c>
      <c r="C63" t="s">
        <v>58</v>
      </c>
      <c r="D63" t="s">
        <v>145</v>
      </c>
      <c r="F63" s="4">
        <f>SUM(A25/25)</f>
        <v>0</v>
      </c>
      <c r="G63" t="s">
        <v>45</v>
      </c>
      <c r="H63" s="4">
        <f>SUM(A63*F63)</f>
        <v>0</v>
      </c>
      <c r="I63" t="s">
        <v>9</v>
      </c>
    </row>
    <row r="64" spans="1:9" ht="6" customHeight="1" x14ac:dyDescent="0.25"/>
    <row r="65" spans="1:9" x14ac:dyDescent="0.25">
      <c r="A65" t="s">
        <v>195</v>
      </c>
      <c r="H65" s="4">
        <f>SUM(H62:H63)</f>
        <v>0</v>
      </c>
      <c r="I65" t="s">
        <v>9</v>
      </c>
    </row>
    <row r="66" spans="1:9" ht="6" customHeight="1" x14ac:dyDescent="0.25"/>
    <row r="67" spans="1:9" x14ac:dyDescent="0.25">
      <c r="A67" s="1" t="s">
        <v>105</v>
      </c>
      <c r="B67" s="1"/>
      <c r="C67" s="1"/>
      <c r="D67" s="1"/>
      <c r="E67" s="1"/>
      <c r="F67" s="1"/>
      <c r="G67" s="1"/>
      <c r="H67" s="10">
        <f>SUM(H65)</f>
        <v>0</v>
      </c>
      <c r="I67" s="5" t="s">
        <v>9</v>
      </c>
    </row>
    <row r="68" spans="1:9" ht="9.9499999999999993" customHeight="1" x14ac:dyDescent="0.25"/>
    <row r="69" spans="1:9" ht="9.9499999999999993" customHeight="1" x14ac:dyDescent="0.25"/>
    <row r="70" spans="1:9" ht="16.5" x14ac:dyDescent="0.3">
      <c r="A70" s="1" t="s">
        <v>47</v>
      </c>
      <c r="E70" t="s">
        <v>93</v>
      </c>
    </row>
    <row r="71" spans="1:9" ht="6" customHeight="1" x14ac:dyDescent="0.25"/>
    <row r="72" spans="1:9" ht="17.25" x14ac:dyDescent="0.25">
      <c r="A72" s="4">
        <v>0.6</v>
      </c>
      <c r="B72" t="s">
        <v>43</v>
      </c>
      <c r="C72" t="s">
        <v>58</v>
      </c>
      <c r="D72" t="s">
        <v>46</v>
      </c>
      <c r="F72" s="4">
        <f>SUM(A27/30)</f>
        <v>0</v>
      </c>
      <c r="G72" t="s">
        <v>45</v>
      </c>
      <c r="H72" s="4">
        <f>SUM(A72*F72)</f>
        <v>0</v>
      </c>
      <c r="I72" t="s">
        <v>9</v>
      </c>
    </row>
    <row r="73" spans="1:9" ht="17.25" x14ac:dyDescent="0.25">
      <c r="A73" s="11">
        <v>2.5</v>
      </c>
      <c r="B73" t="s">
        <v>12</v>
      </c>
      <c r="C73" t="s">
        <v>58</v>
      </c>
      <c r="D73" t="s">
        <v>46</v>
      </c>
      <c r="F73" s="4">
        <f>SUM(A27/30)</f>
        <v>0</v>
      </c>
      <c r="G73" t="s">
        <v>45</v>
      </c>
      <c r="H73" s="4">
        <f>SUM(A73*F73)</f>
        <v>0</v>
      </c>
      <c r="I73" t="s">
        <v>9</v>
      </c>
    </row>
    <row r="74" spans="1:9" ht="6" customHeight="1" x14ac:dyDescent="0.25"/>
    <row r="75" spans="1:9" x14ac:dyDescent="0.25">
      <c r="A75" t="s">
        <v>196</v>
      </c>
      <c r="H75" s="4">
        <f>SUM(H72:H73)</f>
        <v>0</v>
      </c>
      <c r="I75" t="s">
        <v>9</v>
      </c>
    </row>
    <row r="76" spans="1:9" x14ac:dyDescent="0.25">
      <c r="A76" s="1" t="s">
        <v>33</v>
      </c>
    </row>
    <row r="77" spans="1:9" ht="17.25" x14ac:dyDescent="0.25">
      <c r="A77" s="4">
        <v>2</v>
      </c>
      <c r="B77" t="s">
        <v>51</v>
      </c>
      <c r="F77" s="4">
        <f>SUM(A27/100)</f>
        <v>0</v>
      </c>
      <c r="G77" t="s">
        <v>53</v>
      </c>
      <c r="H77" s="4">
        <f>SUM(A77*F77)</f>
        <v>0</v>
      </c>
      <c r="I77" t="s">
        <v>9</v>
      </c>
    </row>
    <row r="78" spans="1:9" ht="17.25" x14ac:dyDescent="0.25">
      <c r="A78" s="4">
        <v>8</v>
      </c>
      <c r="B78" t="s">
        <v>52</v>
      </c>
      <c r="F78" s="4">
        <f>SUM(A27/100)</f>
        <v>0</v>
      </c>
      <c r="G78" t="s">
        <v>54</v>
      </c>
      <c r="H78" s="4">
        <f>SUM(A78*F78)</f>
        <v>0</v>
      </c>
      <c r="I78" t="s">
        <v>9</v>
      </c>
    </row>
    <row r="79" spans="1:9" ht="6" customHeight="1" x14ac:dyDescent="0.25"/>
    <row r="80" spans="1:9" x14ac:dyDescent="0.25">
      <c r="A80" t="s">
        <v>196</v>
      </c>
      <c r="H80" s="4">
        <f>SUM(H77:H78)</f>
        <v>0</v>
      </c>
      <c r="I80" t="s">
        <v>9</v>
      </c>
    </row>
    <row r="81" spans="1:9" ht="6" customHeight="1" x14ac:dyDescent="0.25"/>
    <row r="82" spans="1:9" x14ac:dyDescent="0.25">
      <c r="A82" s="1" t="s">
        <v>138</v>
      </c>
      <c r="B82" s="1"/>
      <c r="C82" s="1"/>
      <c r="D82" s="1"/>
      <c r="E82" s="1"/>
      <c r="F82" s="1"/>
      <c r="G82" s="1"/>
      <c r="H82" s="62">
        <v>0</v>
      </c>
      <c r="I82" s="5" t="s">
        <v>9</v>
      </c>
    </row>
    <row r="83" spans="1:9" ht="9.9499999999999993" customHeight="1" x14ac:dyDescent="0.25"/>
    <row r="84" spans="1:9" ht="9.9499999999999993" customHeight="1" x14ac:dyDescent="0.25"/>
    <row r="85" spans="1:9" ht="16.5" x14ac:dyDescent="0.3">
      <c r="A85" s="1" t="s">
        <v>56</v>
      </c>
      <c r="E85" t="s">
        <v>93</v>
      </c>
    </row>
    <row r="86" spans="1:9" ht="6" customHeight="1" x14ac:dyDescent="0.25"/>
    <row r="87" spans="1:9" ht="17.25" x14ac:dyDescent="0.25">
      <c r="A87" s="4">
        <v>0.6</v>
      </c>
      <c r="B87" t="s">
        <v>43</v>
      </c>
      <c r="C87" t="s">
        <v>58</v>
      </c>
      <c r="D87" t="s">
        <v>46</v>
      </c>
      <c r="F87" s="4">
        <f>SUM(A31/30)</f>
        <v>0</v>
      </c>
      <c r="G87" t="s">
        <v>45</v>
      </c>
      <c r="H87" s="4">
        <f>SUM(A87*F87)</f>
        <v>0</v>
      </c>
      <c r="I87" t="s">
        <v>9</v>
      </c>
    </row>
    <row r="88" spans="1:9" ht="17.25" x14ac:dyDescent="0.25">
      <c r="A88" s="11">
        <v>0.8</v>
      </c>
      <c r="B88" t="s">
        <v>12</v>
      </c>
      <c r="C88" t="s">
        <v>58</v>
      </c>
      <c r="D88" t="s">
        <v>46</v>
      </c>
      <c r="F88" s="4">
        <f>SUM(A31/30)</f>
        <v>0</v>
      </c>
      <c r="G88" t="s">
        <v>45</v>
      </c>
      <c r="H88" s="4">
        <f>SUM(A88*F88)</f>
        <v>0</v>
      </c>
      <c r="I88" t="s">
        <v>9</v>
      </c>
    </row>
    <row r="89" spans="1:9" ht="6" customHeight="1" x14ac:dyDescent="0.25"/>
    <row r="90" spans="1:9" x14ac:dyDescent="0.25">
      <c r="A90" t="s">
        <v>197</v>
      </c>
      <c r="H90" s="4">
        <f>SUM(H87:H88)</f>
        <v>0</v>
      </c>
      <c r="I90" t="s">
        <v>9</v>
      </c>
    </row>
    <row r="91" spans="1:9" x14ac:dyDescent="0.25">
      <c r="A91" s="1" t="s">
        <v>33</v>
      </c>
    </row>
    <row r="92" spans="1:9" ht="17.25" x14ac:dyDescent="0.25">
      <c r="A92" s="4">
        <v>2</v>
      </c>
      <c r="B92" t="s">
        <v>51</v>
      </c>
      <c r="F92" s="4">
        <f>SUM(A31/100)</f>
        <v>0</v>
      </c>
      <c r="G92" t="s">
        <v>53</v>
      </c>
      <c r="H92" s="4">
        <f>SUM(A92*F92)</f>
        <v>0</v>
      </c>
      <c r="I92" t="s">
        <v>9</v>
      </c>
    </row>
    <row r="93" spans="1:9" ht="17.25" x14ac:dyDescent="0.25">
      <c r="A93" s="4">
        <v>3</v>
      </c>
      <c r="B93" t="s">
        <v>52</v>
      </c>
      <c r="F93" s="4">
        <f>SUM(A31/100)</f>
        <v>0</v>
      </c>
      <c r="G93" t="s">
        <v>55</v>
      </c>
      <c r="H93" s="4">
        <f>SUM(A93*F93)</f>
        <v>0</v>
      </c>
      <c r="I93" t="s">
        <v>9</v>
      </c>
    </row>
    <row r="94" spans="1:9" ht="6" customHeight="1" x14ac:dyDescent="0.25"/>
    <row r="95" spans="1:9" x14ac:dyDescent="0.25">
      <c r="A95" t="s">
        <v>197</v>
      </c>
      <c r="H95" s="4">
        <f>SUM(H92:H93)</f>
        <v>0</v>
      </c>
      <c r="I95" t="s">
        <v>9</v>
      </c>
    </row>
    <row r="96" spans="1:9" ht="6" customHeight="1" x14ac:dyDescent="0.25"/>
    <row r="97" spans="1:9" x14ac:dyDescent="0.25">
      <c r="A97" s="1" t="s">
        <v>103</v>
      </c>
      <c r="B97" s="1"/>
      <c r="C97" s="1"/>
      <c r="D97" s="1"/>
      <c r="E97" s="1"/>
      <c r="F97" s="1"/>
      <c r="G97" s="1"/>
      <c r="H97" s="62">
        <v>0</v>
      </c>
      <c r="I97" s="5" t="s">
        <v>9</v>
      </c>
    </row>
    <row r="98" spans="1:9" ht="9.9499999999999993" customHeight="1" x14ac:dyDescent="0.25">
      <c r="H98" s="12"/>
    </row>
    <row r="99" spans="1:9" ht="9.9499999999999993" customHeight="1" x14ac:dyDescent="0.25">
      <c r="H99" s="12"/>
    </row>
    <row r="100" spans="1:9" x14ac:dyDescent="0.25">
      <c r="A100" s="1" t="s">
        <v>57</v>
      </c>
      <c r="E100" t="s">
        <v>94</v>
      </c>
      <c r="H100" s="12"/>
    </row>
    <row r="101" spans="1:9" ht="6" customHeight="1" x14ac:dyDescent="0.25">
      <c r="H101" s="12"/>
    </row>
    <row r="102" spans="1:9" x14ac:dyDescent="0.25">
      <c r="A102" s="4">
        <v>0.6</v>
      </c>
      <c r="B102" t="s">
        <v>43</v>
      </c>
      <c r="C102" t="s">
        <v>60</v>
      </c>
      <c r="F102" s="21">
        <f>SUM(E17)</f>
        <v>0</v>
      </c>
      <c r="G102" t="s">
        <v>45</v>
      </c>
      <c r="H102" s="4">
        <f>SUM(A102*F102)</f>
        <v>0</v>
      </c>
      <c r="I102" t="s">
        <v>9</v>
      </c>
    </row>
    <row r="103" spans="1:9" x14ac:dyDescent="0.25">
      <c r="A103" s="12">
        <v>0.13</v>
      </c>
      <c r="B103" t="s">
        <v>12</v>
      </c>
      <c r="C103" t="s">
        <v>60</v>
      </c>
      <c r="F103" s="21">
        <f>SUM(E17)</f>
        <v>0</v>
      </c>
      <c r="G103" t="s">
        <v>45</v>
      </c>
      <c r="H103" s="4">
        <f>SUM(A103*F103)</f>
        <v>0</v>
      </c>
      <c r="I103" t="s">
        <v>9</v>
      </c>
    </row>
    <row r="104" spans="1:9" ht="6" customHeight="1" x14ac:dyDescent="0.25"/>
    <row r="105" spans="1:9" x14ac:dyDescent="0.25">
      <c r="A105" t="s">
        <v>61</v>
      </c>
      <c r="H105" s="4">
        <f>SUM(H102:H103)</f>
        <v>0</v>
      </c>
      <c r="I105" t="s">
        <v>9</v>
      </c>
    </row>
    <row r="106" spans="1:9" ht="6" customHeight="1" x14ac:dyDescent="0.25"/>
    <row r="107" spans="1:9" x14ac:dyDescent="0.25">
      <c r="A107" s="1" t="s">
        <v>106</v>
      </c>
      <c r="B107" s="1"/>
      <c r="C107" s="1"/>
      <c r="D107" s="1"/>
      <c r="E107" s="1"/>
      <c r="F107" s="1"/>
      <c r="G107" s="1"/>
      <c r="H107" s="10">
        <f>SUM(H105)</f>
        <v>0</v>
      </c>
      <c r="I107" s="5" t="s">
        <v>9</v>
      </c>
    </row>
    <row r="108" spans="1:9" ht="9.9499999999999993" customHeight="1" x14ac:dyDescent="0.25">
      <c r="H108" s="12"/>
    </row>
    <row r="109" spans="1:9" ht="9.9499999999999993" customHeight="1" x14ac:dyDescent="0.25">
      <c r="H109" s="12"/>
    </row>
    <row r="110" spans="1:9" x14ac:dyDescent="0.25">
      <c r="A110" s="1" t="s">
        <v>76</v>
      </c>
      <c r="H110" s="12"/>
    </row>
    <row r="111" spans="1:9" ht="6" customHeight="1" x14ac:dyDescent="0.25">
      <c r="H111" s="12"/>
    </row>
    <row r="112" spans="1:9" x14ac:dyDescent="0.25">
      <c r="A112" s="16">
        <f>SUM(E18)</f>
        <v>0</v>
      </c>
      <c r="B112" t="s">
        <v>77</v>
      </c>
      <c r="C112">
        <v>0.2</v>
      </c>
      <c r="D112" t="s">
        <v>78</v>
      </c>
      <c r="H112" s="13">
        <f>SUM(A112*C112)</f>
        <v>0</v>
      </c>
      <c r="I112" s="5" t="s">
        <v>9</v>
      </c>
    </row>
    <row r="113" spans="1:9" ht="9.9499999999999993" customHeight="1" x14ac:dyDescent="0.25">
      <c r="A113" s="12"/>
      <c r="H113" s="14"/>
      <c r="I113" s="15"/>
    </row>
    <row r="114" spans="1:9" ht="9.9499999999999993" customHeight="1" x14ac:dyDescent="0.25">
      <c r="A114" s="12"/>
      <c r="H114" s="14"/>
      <c r="I114" s="15"/>
    </row>
    <row r="115" spans="1:9" x14ac:dyDescent="0.25">
      <c r="A115" s="17" t="s">
        <v>79</v>
      </c>
      <c r="H115" s="14"/>
      <c r="I115" s="15"/>
    </row>
    <row r="116" spans="1:9" ht="6" customHeight="1" x14ac:dyDescent="0.25">
      <c r="A116" s="12"/>
      <c r="H116" s="14"/>
      <c r="I116" s="15"/>
    </row>
    <row r="117" spans="1:9" x14ac:dyDescent="0.25">
      <c r="A117" s="16">
        <f>SUM(E19)</f>
        <v>0</v>
      </c>
      <c r="B117" t="s">
        <v>81</v>
      </c>
      <c r="C117">
        <v>0.3</v>
      </c>
      <c r="D117" t="s">
        <v>82</v>
      </c>
      <c r="H117" s="13">
        <f>SUM(A117*C117)</f>
        <v>0</v>
      </c>
      <c r="I117" s="5" t="s">
        <v>9</v>
      </c>
    </row>
    <row r="118" spans="1:9" x14ac:dyDescent="0.25">
      <c r="A118" s="12"/>
      <c r="H118" s="14"/>
      <c r="I118" s="15"/>
    </row>
    <row r="119" spans="1:9" x14ac:dyDescent="0.25">
      <c r="A119" s="12"/>
      <c r="H119" s="14"/>
      <c r="I119" s="15"/>
    </row>
    <row r="120" spans="1:9" x14ac:dyDescent="0.25">
      <c r="A120" s="12"/>
      <c r="H120" s="14"/>
      <c r="I120" s="15"/>
    </row>
    <row r="121" spans="1:9" x14ac:dyDescent="0.25">
      <c r="A121" s="12"/>
      <c r="H121" s="14"/>
      <c r="I121" s="15"/>
    </row>
    <row r="122" spans="1:9" x14ac:dyDescent="0.25">
      <c r="A122" s="1" t="s">
        <v>125</v>
      </c>
      <c r="H122" s="12"/>
    </row>
    <row r="123" spans="1:9" ht="17.25" x14ac:dyDescent="0.25">
      <c r="A123" s="1" t="s">
        <v>126</v>
      </c>
      <c r="E123" t="s">
        <v>85</v>
      </c>
      <c r="F123" t="s">
        <v>89</v>
      </c>
      <c r="H123" s="12" t="s">
        <v>88</v>
      </c>
    </row>
    <row r="124" spans="1:9" ht="6" customHeight="1" x14ac:dyDescent="0.25">
      <c r="H124" s="12"/>
    </row>
    <row r="125" spans="1:9" x14ac:dyDescent="0.25">
      <c r="A125" t="s">
        <v>62</v>
      </c>
      <c r="B125" t="s">
        <v>68</v>
      </c>
      <c r="E125" s="3">
        <f>(H9)</f>
        <v>0</v>
      </c>
      <c r="F125" s="65">
        <v>0</v>
      </c>
      <c r="G125" t="s">
        <v>86</v>
      </c>
      <c r="H125" s="4">
        <f>SUM(H57*F125/100)</f>
        <v>0</v>
      </c>
      <c r="I125" t="s">
        <v>9</v>
      </c>
    </row>
    <row r="126" spans="1:9" x14ac:dyDescent="0.25">
      <c r="A126" t="s">
        <v>63</v>
      </c>
      <c r="B126" t="s">
        <v>69</v>
      </c>
      <c r="E126" s="3">
        <f>(H9)</f>
        <v>0</v>
      </c>
      <c r="F126" s="65">
        <v>0</v>
      </c>
      <c r="G126" t="s">
        <v>86</v>
      </c>
      <c r="H126" s="4">
        <f>SUM(H67*F126/100)</f>
        <v>0</v>
      </c>
      <c r="I126" t="s">
        <v>9</v>
      </c>
    </row>
    <row r="127" spans="1:9" x14ac:dyDescent="0.25">
      <c r="A127" t="s">
        <v>64</v>
      </c>
      <c r="B127" t="s">
        <v>67</v>
      </c>
      <c r="E127" s="3">
        <f>(H9)</f>
        <v>0</v>
      </c>
      <c r="F127" s="65">
        <v>0</v>
      </c>
      <c r="G127" t="s">
        <v>86</v>
      </c>
      <c r="H127" s="4">
        <f>SUM(H82*F127/100)</f>
        <v>0</v>
      </c>
      <c r="I127" t="s">
        <v>9</v>
      </c>
    </row>
    <row r="128" spans="1:9" x14ac:dyDescent="0.25">
      <c r="A128" t="s">
        <v>65</v>
      </c>
      <c r="B128" t="s">
        <v>70</v>
      </c>
      <c r="E128" s="3">
        <f>(H9)</f>
        <v>0</v>
      </c>
      <c r="F128" s="65"/>
      <c r="G128" t="s">
        <v>86</v>
      </c>
      <c r="H128" s="4">
        <f>SUM(H97*F128/100)</f>
        <v>0</v>
      </c>
      <c r="I128" t="s">
        <v>9</v>
      </c>
    </row>
    <row r="129" spans="1:9" x14ac:dyDescent="0.25">
      <c r="A129" t="s">
        <v>66</v>
      </c>
      <c r="B129" t="s">
        <v>71</v>
      </c>
      <c r="E129" s="3">
        <f>(H9)</f>
        <v>0</v>
      </c>
      <c r="F129" s="65">
        <v>0</v>
      </c>
      <c r="G129" t="s">
        <v>86</v>
      </c>
      <c r="H129" s="4">
        <f>SUM(H107*F129/100)</f>
        <v>0</v>
      </c>
      <c r="I129" t="s">
        <v>9</v>
      </c>
    </row>
    <row r="130" spans="1:9" x14ac:dyDescent="0.25">
      <c r="A130" t="s">
        <v>74</v>
      </c>
      <c r="B130" t="s">
        <v>72</v>
      </c>
      <c r="E130" s="3">
        <f>(H9)</f>
        <v>0</v>
      </c>
      <c r="F130" s="12">
        <v>100</v>
      </c>
      <c r="G130" t="s">
        <v>86</v>
      </c>
      <c r="H130" s="4">
        <f>SUM(H112*F130/100)</f>
        <v>0</v>
      </c>
      <c r="I130" t="s">
        <v>9</v>
      </c>
    </row>
    <row r="131" spans="1:9" x14ac:dyDescent="0.25">
      <c r="A131" t="s">
        <v>75</v>
      </c>
      <c r="B131" t="s">
        <v>73</v>
      </c>
      <c r="E131" s="3">
        <f>(H9)</f>
        <v>0</v>
      </c>
      <c r="F131" s="12">
        <v>100</v>
      </c>
      <c r="G131" t="s">
        <v>86</v>
      </c>
      <c r="H131" s="4">
        <f>SUM(H117*F131/100)</f>
        <v>0</v>
      </c>
      <c r="I131" t="s">
        <v>9</v>
      </c>
    </row>
    <row r="132" spans="1:9" x14ac:dyDescent="0.25">
      <c r="C132" s="2"/>
    </row>
    <row r="133" spans="1:9" x14ac:dyDescent="0.25">
      <c r="A133" s="1" t="s">
        <v>87</v>
      </c>
      <c r="B133" s="1"/>
      <c r="C133" s="19"/>
      <c r="D133" s="1"/>
      <c r="E133" s="1"/>
      <c r="F133" s="1"/>
      <c r="G133" s="1"/>
      <c r="H133" s="10">
        <f>SUM(H125:H131)</f>
        <v>0</v>
      </c>
      <c r="I133" s="20" t="s">
        <v>9</v>
      </c>
    </row>
    <row r="134" spans="1:9" x14ac:dyDescent="0.25">
      <c r="C134" s="2"/>
    </row>
    <row r="135" spans="1:9" ht="17.25" x14ac:dyDescent="0.25">
      <c r="A135" t="s">
        <v>90</v>
      </c>
      <c r="C135" s="2"/>
    </row>
    <row r="136" spans="1:9" x14ac:dyDescent="0.25">
      <c r="C136" s="2"/>
      <c r="H136" s="43" t="s">
        <v>194</v>
      </c>
    </row>
    <row r="137" spans="1:9" x14ac:dyDescent="0.25">
      <c r="C137" s="2"/>
      <c r="H137" s="43" t="s">
        <v>192</v>
      </c>
    </row>
    <row r="138" spans="1:9" x14ac:dyDescent="0.25">
      <c r="H138" s="43" t="s">
        <v>193</v>
      </c>
    </row>
    <row r="141" spans="1:9" x14ac:dyDescent="0.25">
      <c r="A141" s="7"/>
      <c r="B141" s="7"/>
    </row>
    <row r="142" spans="1:9" x14ac:dyDescent="0.25">
      <c r="A142" s="8"/>
      <c r="B142" s="8"/>
      <c r="C142" s="8"/>
    </row>
    <row r="160" spans="1:2" x14ac:dyDescent="0.25">
      <c r="A160" s="78">
        <f ca="1">TODAY()</f>
        <v>43640</v>
      </c>
      <c r="B160" s="78"/>
    </row>
  </sheetData>
  <sheetProtection algorithmName="SHA-512" hashValue="2kmeLojWlOROFhQmrgO6I195GZAnBBfUWf6BZSUV3VTZiogKOZtyGSJjbtTurJNRxnBlYA4IRsHQAtnryMJ7CQ==" saltValue="fnOVlgRXgQdgATF+2Jbi8g==" spinCount="100000" sheet="1" objects="1" scenarios="1"/>
  <mergeCells count="5">
    <mergeCell ref="A160:B160"/>
    <mergeCell ref="B24:E24"/>
    <mergeCell ref="B26:E26"/>
    <mergeCell ref="B28:E28"/>
    <mergeCell ref="B32:E32"/>
  </mergeCells>
  <dataValidations disablePrompts="1" xWindow="784" yWindow="450" count="4">
    <dataValidation allowBlank="1" showInputMessage="1" showErrorMessage="1" promptTitle="Mittelwert Abstellplätze" prompt="45  Kernzone_x000a_55  KE3, W3_x000a_65  alle anderen Zonen" sqref="F125 F127"/>
    <dataValidation allowBlank="1" showInputMessage="1" showErrorMessage="1" promptTitle="Mittelwert Abstellplätze" prompt="40  Kernzone_x000a_50  KE3, W3_x000a_65  alle anderen Zonen" sqref="F126 F128:F129"/>
    <dataValidation allowBlank="1" showInputMessage="1" showErrorMessage="1" promptTitle="Anzahl Arbeitsplätze für Besuche" prompt="0.30  über 100 Arbeitsplätze_x000a_0.35  30-100 Arbeitsplätze_x000a_0.40  bis 30 Arbeitsplätze" sqref="I13"/>
    <dataValidation allowBlank="1" showInputMessage="1" showErrorMessage="1" promptTitle="Anzahl Arbeitsplätze für Besuche" prompt="0.10  über 100 Arbeitsplätze_x000a_0.20  30-100 Arbeitsplätze_x000a_0.30  bis 30 Arbeitsplätze" sqref="I14:I16"/>
  </dataValidations>
  <pageMargins left="0.25" right="0.25" top="0.75" bottom="0.75" header="0.3" footer="0.3"/>
  <pageSetup paperSize="9" orientation="portrait" r:id="rId1"/>
  <headerFooter>
    <oddFooter>&amp;R&amp;9&amp;A</oddFooter>
  </headerFooter>
  <rowBreaks count="1" manualBreakCount="1">
    <brk id="4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view="pageLayout" zoomScaleNormal="100" workbookViewId="0">
      <selection activeCell="A43" sqref="A43"/>
    </sheetView>
  </sheetViews>
  <sheetFormatPr baseColWidth="10" defaultRowHeight="15" x14ac:dyDescent="0.25"/>
  <cols>
    <col min="1" max="1" width="3.5703125" customWidth="1"/>
    <col min="2" max="2" width="11.140625" customWidth="1"/>
    <col min="3" max="3" width="44.85546875" customWidth="1"/>
    <col min="6" max="6" width="1.5703125" customWidth="1"/>
    <col min="7" max="7" width="5.140625" customWidth="1"/>
  </cols>
  <sheetData>
    <row r="1" spans="1:6" ht="15.75" x14ac:dyDescent="0.25">
      <c r="A1" s="39" t="s">
        <v>123</v>
      </c>
      <c r="B1" s="17"/>
      <c r="C1" s="12"/>
      <c r="D1" s="12"/>
      <c r="E1" s="36"/>
      <c r="F1" s="12"/>
    </row>
    <row r="2" spans="1:6" ht="15.75" x14ac:dyDescent="0.25">
      <c r="A2" s="39"/>
      <c r="B2" s="17"/>
      <c r="C2" s="12"/>
      <c r="D2" s="12"/>
      <c r="E2" s="36"/>
      <c r="F2" s="12"/>
    </row>
    <row r="3" spans="1:6" s="12" customFormat="1" x14ac:dyDescent="0.25">
      <c r="A3" s="17"/>
      <c r="B3" s="17"/>
      <c r="C3" s="37"/>
      <c r="E3" s="36"/>
    </row>
    <row r="4" spans="1:6" ht="20.100000000000001" customHeight="1" x14ac:dyDescent="0.25">
      <c r="A4" s="14"/>
      <c r="B4" s="37"/>
      <c r="C4" s="37"/>
      <c r="D4" s="47"/>
      <c r="E4" s="37"/>
    </row>
    <row r="5" spans="1:6" ht="20.100000000000001" customHeight="1" x14ac:dyDescent="0.25">
      <c r="A5" s="55" t="s">
        <v>147</v>
      </c>
      <c r="B5" s="37"/>
      <c r="C5" s="37"/>
      <c r="D5" s="37"/>
      <c r="E5" s="37"/>
    </row>
    <row r="6" spans="1:6" ht="20.100000000000001" customHeight="1" x14ac:dyDescent="0.25">
      <c r="A6" s="14"/>
      <c r="B6" s="14"/>
      <c r="C6" s="37"/>
      <c r="D6" s="37"/>
      <c r="E6" s="37"/>
    </row>
    <row r="7" spans="1:6" x14ac:dyDescent="0.25">
      <c r="A7" s="14" t="s">
        <v>148</v>
      </c>
      <c r="B7" s="14"/>
      <c r="C7" s="37"/>
      <c r="D7" s="37"/>
      <c r="E7" s="37"/>
    </row>
    <row r="8" spans="1:6" x14ac:dyDescent="0.25">
      <c r="A8" s="58" t="s">
        <v>164</v>
      </c>
      <c r="B8" s="37" t="s">
        <v>165</v>
      </c>
      <c r="C8" s="37"/>
      <c r="D8" s="37"/>
      <c r="E8" s="37"/>
    </row>
    <row r="9" spans="1:6" x14ac:dyDescent="0.25">
      <c r="B9" s="37" t="s">
        <v>166</v>
      </c>
      <c r="C9" s="37"/>
      <c r="D9" s="37"/>
      <c r="E9" s="37"/>
    </row>
    <row r="10" spans="1:6" x14ac:dyDescent="0.25">
      <c r="A10" s="37"/>
      <c r="B10" s="48"/>
      <c r="C10" s="37"/>
      <c r="D10" s="37"/>
      <c r="E10" s="37"/>
    </row>
    <row r="11" spans="1:6" x14ac:dyDescent="0.25">
      <c r="A11" s="14" t="s">
        <v>149</v>
      </c>
      <c r="B11" s="37"/>
      <c r="C11" s="37"/>
      <c r="D11" s="37"/>
      <c r="E11" s="37"/>
    </row>
    <row r="12" spans="1:6" x14ac:dyDescent="0.25">
      <c r="A12" s="58" t="s">
        <v>167</v>
      </c>
      <c r="B12" s="37" t="s">
        <v>178</v>
      </c>
      <c r="C12" s="50"/>
      <c r="D12" s="37"/>
      <c r="E12" s="37"/>
    </row>
    <row r="13" spans="1:6" x14ac:dyDescent="0.25">
      <c r="A13" s="58" t="s">
        <v>168</v>
      </c>
      <c r="B13" s="37" t="s">
        <v>179</v>
      </c>
      <c r="C13" s="50"/>
      <c r="D13" s="14"/>
      <c r="E13" s="14"/>
    </row>
    <row r="14" spans="1:6" s="1" customFormat="1" x14ac:dyDescent="0.25">
      <c r="A14" s="58"/>
      <c r="B14" s="37" t="s">
        <v>180</v>
      </c>
      <c r="C14" s="50"/>
      <c r="D14" s="49"/>
      <c r="E14" s="14"/>
    </row>
    <row r="15" spans="1:6" x14ac:dyDescent="0.25">
      <c r="A15" s="58" t="s">
        <v>169</v>
      </c>
      <c r="B15" s="37" t="s">
        <v>181</v>
      </c>
      <c r="C15" s="37"/>
      <c r="D15" s="37"/>
      <c r="E15" s="37"/>
    </row>
    <row r="16" spans="1:6" x14ac:dyDescent="0.25">
      <c r="A16" s="58"/>
      <c r="B16" s="37" t="s">
        <v>182</v>
      </c>
      <c r="C16" s="50"/>
      <c r="D16" s="18"/>
      <c r="E16" s="14"/>
    </row>
    <row r="17" spans="1:5" x14ac:dyDescent="0.25">
      <c r="A17" s="37" t="s">
        <v>150</v>
      </c>
      <c r="B17" s="37"/>
      <c r="C17" s="37"/>
      <c r="D17" s="37"/>
      <c r="E17" s="37"/>
    </row>
    <row r="18" spans="1:5" x14ac:dyDescent="0.25">
      <c r="A18" s="37" t="s">
        <v>151</v>
      </c>
      <c r="B18" s="37"/>
      <c r="C18" s="37"/>
      <c r="D18" s="37"/>
      <c r="E18" s="37"/>
    </row>
    <row r="19" spans="1:5" x14ac:dyDescent="0.25">
      <c r="A19" s="14"/>
      <c r="B19" s="14"/>
      <c r="C19" s="37"/>
      <c r="D19" s="37"/>
      <c r="E19" s="37"/>
    </row>
    <row r="20" spans="1:5" x14ac:dyDescent="0.25">
      <c r="A20" s="14" t="s">
        <v>152</v>
      </c>
      <c r="B20" s="14"/>
      <c r="C20" s="37"/>
      <c r="D20" s="51"/>
      <c r="E20" s="14"/>
    </row>
    <row r="21" spans="1:5" x14ac:dyDescent="0.25">
      <c r="A21" s="58" t="s">
        <v>170</v>
      </c>
      <c r="B21" s="37" t="s">
        <v>178</v>
      </c>
      <c r="C21" s="37"/>
      <c r="D21" s="37"/>
      <c r="E21" s="37"/>
    </row>
    <row r="22" spans="1:5" x14ac:dyDescent="0.25">
      <c r="A22" s="58" t="s">
        <v>171</v>
      </c>
      <c r="B22" s="37" t="s">
        <v>183</v>
      </c>
      <c r="C22" s="37"/>
      <c r="D22" s="37"/>
      <c r="E22" s="37"/>
    </row>
    <row r="23" spans="1:5" x14ac:dyDescent="0.25">
      <c r="A23" s="58" t="s">
        <v>172</v>
      </c>
      <c r="B23" s="37" t="s">
        <v>184</v>
      </c>
      <c r="C23" s="37"/>
      <c r="D23" s="37"/>
      <c r="E23" s="37"/>
    </row>
    <row r="24" spans="1:5" x14ac:dyDescent="0.25">
      <c r="A24" s="58"/>
      <c r="B24" s="37" t="s">
        <v>204</v>
      </c>
      <c r="C24" s="37"/>
      <c r="D24" s="37"/>
      <c r="E24" s="52"/>
    </row>
    <row r="25" spans="1:5" x14ac:dyDescent="0.25">
      <c r="A25" s="58" t="s">
        <v>173</v>
      </c>
      <c r="B25" s="37" t="s">
        <v>185</v>
      </c>
      <c r="C25" s="37"/>
      <c r="D25" s="37"/>
      <c r="E25" s="37"/>
    </row>
    <row r="26" spans="1:5" x14ac:dyDescent="0.25">
      <c r="A26" s="58"/>
      <c r="B26" s="37" t="s">
        <v>186</v>
      </c>
      <c r="C26" s="14"/>
      <c r="D26" s="49"/>
      <c r="E26" s="14"/>
    </row>
    <row r="27" spans="1:5" x14ac:dyDescent="0.25">
      <c r="A27" s="58" t="s">
        <v>174</v>
      </c>
      <c r="B27" s="37" t="s">
        <v>205</v>
      </c>
      <c r="C27" s="37"/>
      <c r="D27" s="37"/>
      <c r="E27" s="37"/>
    </row>
    <row r="28" spans="1:5" x14ac:dyDescent="0.25">
      <c r="B28" s="14" t="s">
        <v>157</v>
      </c>
      <c r="C28" s="14"/>
      <c r="D28" s="14"/>
      <c r="E28" s="14"/>
    </row>
    <row r="29" spans="1:5" x14ac:dyDescent="0.25">
      <c r="A29" s="58" t="s">
        <v>175</v>
      </c>
      <c r="B29" s="37" t="s">
        <v>206</v>
      </c>
      <c r="C29" s="37"/>
      <c r="D29" s="37"/>
      <c r="E29" s="37"/>
    </row>
    <row r="30" spans="1:5" x14ac:dyDescent="0.25">
      <c r="A30" s="58"/>
      <c r="B30" s="37" t="s">
        <v>187</v>
      </c>
      <c r="C30" s="37"/>
      <c r="D30" s="37"/>
      <c r="E30" s="37"/>
    </row>
    <row r="31" spans="1:5" x14ac:dyDescent="0.25">
      <c r="A31" s="58" t="s">
        <v>176</v>
      </c>
      <c r="B31" s="37" t="s">
        <v>207</v>
      </c>
      <c r="C31" s="37"/>
      <c r="D31" s="37"/>
      <c r="E31" s="37"/>
    </row>
    <row r="32" spans="1:5" x14ac:dyDescent="0.25">
      <c r="A32" s="58"/>
      <c r="B32" s="37" t="s">
        <v>188</v>
      </c>
      <c r="C32" s="37"/>
      <c r="D32" s="37"/>
      <c r="E32" s="37"/>
    </row>
    <row r="33" spans="1:5" x14ac:dyDescent="0.25">
      <c r="A33" s="58" t="s">
        <v>177</v>
      </c>
      <c r="B33" s="52" t="s">
        <v>189</v>
      </c>
      <c r="C33" s="37"/>
      <c r="D33" s="52"/>
      <c r="E33" s="52"/>
    </row>
    <row r="34" spans="1:5" x14ac:dyDescent="0.25">
      <c r="B34" s="37" t="s">
        <v>190</v>
      </c>
      <c r="C34" s="37"/>
      <c r="D34" s="37"/>
      <c r="E34" s="37"/>
    </row>
    <row r="35" spans="1:5" x14ac:dyDescent="0.25">
      <c r="A35" s="37"/>
      <c r="B35" s="37"/>
      <c r="C35" s="37"/>
      <c r="D35" s="37"/>
      <c r="E35" s="52"/>
    </row>
    <row r="36" spans="1:5" x14ac:dyDescent="0.25">
      <c r="A36" s="8"/>
      <c r="B36" s="8"/>
      <c r="C36" s="8"/>
      <c r="D36" s="8"/>
      <c r="E36" s="27"/>
    </row>
    <row r="37" spans="1:5" x14ac:dyDescent="0.25">
      <c r="A37" s="45" t="s">
        <v>158</v>
      </c>
      <c r="B37" s="8"/>
      <c r="C37" s="8"/>
      <c r="D37" s="8"/>
      <c r="E37" s="8"/>
    </row>
    <row r="38" spans="1:5" x14ac:dyDescent="0.25">
      <c r="A38" s="45" t="s">
        <v>159</v>
      </c>
      <c r="B38" s="45"/>
      <c r="C38" s="15"/>
      <c r="D38" s="15"/>
      <c r="E38" s="28"/>
    </row>
    <row r="39" spans="1:5" x14ac:dyDescent="0.25">
      <c r="A39" s="45" t="s">
        <v>160</v>
      </c>
      <c r="B39" s="45"/>
      <c r="C39" s="8"/>
      <c r="D39" s="8"/>
      <c r="E39" s="8"/>
    </row>
    <row r="40" spans="1:5" x14ac:dyDescent="0.25">
      <c r="A40" s="56" t="s">
        <v>161</v>
      </c>
      <c r="B40" s="57"/>
    </row>
    <row r="41" spans="1:5" x14ac:dyDescent="0.25">
      <c r="A41" s="8"/>
      <c r="B41" s="8"/>
      <c r="C41" s="8"/>
    </row>
    <row r="42" spans="1:5" x14ac:dyDescent="0.25">
      <c r="A42" s="8"/>
      <c r="B42" s="8"/>
      <c r="C42" s="8"/>
    </row>
    <row r="43" spans="1:5" x14ac:dyDescent="0.25">
      <c r="A43" s="53" t="s">
        <v>162</v>
      </c>
      <c r="B43" s="53"/>
      <c r="C43" s="53"/>
    </row>
    <row r="44" spans="1:5" x14ac:dyDescent="0.25">
      <c r="A44" s="54" t="s">
        <v>163</v>
      </c>
      <c r="B44" s="54"/>
      <c r="C44" s="54"/>
    </row>
    <row r="45" spans="1:5" x14ac:dyDescent="0.25">
      <c r="A45" s="8"/>
      <c r="B45" s="8"/>
      <c r="C45" s="8"/>
    </row>
    <row r="47" spans="1:5" x14ac:dyDescent="0.25">
      <c r="A47" t="s">
        <v>208</v>
      </c>
    </row>
  </sheetData>
  <pageMargins left="0.7" right="0.7" top="0.78740157499999996" bottom="0.78740157499999996" header="0.3" footer="0.3"/>
  <pageSetup paperSize="9" orientation="portrait" r:id="rId1"/>
  <headerFooter>
    <oddFooter>&amp;R&amp;9&amp;A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Gesamtbedarf</vt:lpstr>
      <vt:lpstr>Wohnen</vt:lpstr>
      <vt:lpstr>Gewerbe - Industrie</vt:lpstr>
      <vt:lpstr>Anleitung</vt:lpstr>
      <vt:lpstr>Tabelle1</vt:lpstr>
    </vt:vector>
  </TitlesOfParts>
  <Company>VRSG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Jeannette Kies</dc:creator>
  <cp:lastModifiedBy>Jeannette Kies</cp:lastModifiedBy>
  <cp:lastPrinted>2019-06-18T13:31:07Z</cp:lastPrinted>
  <dcterms:created xsi:type="dcterms:W3CDTF">2010-09-21T05:01:04Z</dcterms:created>
  <dcterms:modified xsi:type="dcterms:W3CDTF">2019-06-24T13:01:27Z</dcterms:modified>
</cp:coreProperties>
</file>